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<sst xmlns="http://schemas.openxmlformats.org/spreadsheetml/2006/main" count="272" uniqueCount="250">
  <si>
    <t xml:space="preserve">На конец отчетного периода </t>
  </si>
  <si>
    <t>итого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</si>
  <si>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</si>
  <si>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</si>
  <si>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</si>
  <si>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</si>
  <si>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</si>
  <si>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</si>
  <si>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</si>
  <si>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</si>
  <si>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</si>
  <si>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024</t>
  </si>
  <si>
    <t>030</t>
  </si>
  <si>
    <t>031</t>
  </si>
  <si>
    <t>032</t>
  </si>
  <si>
    <t>033</t>
  </si>
  <si>
    <t>034</t>
  </si>
  <si>
    <t>040</t>
  </si>
  <si>
    <t>041</t>
  </si>
  <si>
    <t>042</t>
  </si>
  <si>
    <t>043</t>
  </si>
  <si>
    <t>050</t>
  </si>
  <si>
    <t>051</t>
  </si>
  <si>
    <t>052</t>
  </si>
  <si>
    <t>053</t>
  </si>
  <si>
    <t>060</t>
  </si>
  <si>
    <t>061</t>
  </si>
  <si>
    <t>062</t>
  </si>
  <si>
    <t>063</t>
  </si>
  <si>
    <t>070</t>
  </si>
  <si>
    <t>080</t>
  </si>
  <si>
    <t>081</t>
  </si>
  <si>
    <t>090</t>
  </si>
  <si>
    <t>091</t>
  </si>
  <si>
    <t>092</t>
  </si>
  <si>
    <t>093</t>
  </si>
  <si>
    <t>094</t>
  </si>
  <si>
    <t>100</t>
  </si>
  <si>
    <t>101</t>
  </si>
  <si>
    <t>102</t>
  </si>
  <si>
    <t>103</t>
  </si>
  <si>
    <t>104</t>
  </si>
  <si>
    <t>140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</si>
  <si>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</si>
  <si>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</si>
  <si>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</si>
  <si>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</si>
  <si>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</si>
  <si>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</si>
  <si>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</si>
  <si>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</si>
  <si>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</si>
  <si>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</si>
  <si>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</si>
  <si>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210</t>
  </si>
  <si>
    <t>211</t>
  </si>
  <si>
    <t>212</t>
  </si>
  <si>
    <t>213</t>
  </si>
  <si>
    <t>230</t>
  </si>
  <si>
    <t>260</t>
  </si>
  <si>
    <t>290</t>
  </si>
  <si>
    <t>291</t>
  </si>
  <si>
    <t>292</t>
  </si>
  <si>
    <t>310</t>
  </si>
  <si>
    <t>320</t>
  </si>
  <si>
    <t>330</t>
  </si>
  <si>
    <t>331</t>
  </si>
  <si>
    <t>333</t>
  </si>
  <si>
    <t>335</t>
  </si>
  <si>
    <t>336</t>
  </si>
  <si>
    <t>370</t>
  </si>
  <si>
    <t>371</t>
  </si>
  <si>
    <t>372</t>
  </si>
  <si>
    <t>373</t>
  </si>
  <si>
    <t>400</t>
  </si>
  <si>
    <t>410</t>
  </si>
  <si>
    <t>470</t>
  </si>
  <si>
    <t>471</t>
  </si>
  <si>
    <t>472</t>
  </si>
  <si>
    <t>474</t>
  </si>
  <si>
    <t>490</t>
  </si>
  <si>
    <t>510</t>
  </si>
  <si>
    <t>511</t>
  </si>
  <si>
    <t>512</t>
  </si>
  <si>
    <t>513</t>
  </si>
  <si>
    <t>514</t>
  </si>
  <si>
    <t>515</t>
  </si>
  <si>
    <t>516</t>
  </si>
  <si>
    <t>530</t>
  </si>
  <si>
    <t>531</t>
  </si>
  <si>
    <t>533</t>
  </si>
  <si>
    <t>534</t>
  </si>
  <si>
    <t>536</t>
  </si>
  <si>
    <t>600</t>
  </si>
  <si>
    <t>620</t>
  </si>
  <si>
    <t>623</t>
  </si>
  <si>
    <t>624</t>
  </si>
  <si>
    <t>625</t>
  </si>
  <si>
    <t>900</t>
  </si>
  <si>
    <t>532</t>
  </si>
  <si>
    <t>На начало года</t>
  </si>
  <si>
    <t>деятельность
с целевыми
средствами</t>
  </si>
  <si>
    <t>деятельность
по оказанию
услуг (работ)</t>
  </si>
  <si>
    <t>средства во
временном
распоряжении</t>
  </si>
  <si>
    <t>А К Т И В</t>
  </si>
  <si>
    <t>особо ценное движимое имущество учреждения (010120000)*</t>
  </si>
  <si>
    <t>иное движимое имущество учреждения (010130000)*</t>
  </si>
  <si>
    <t xml:space="preserve">предметы лизинга (010140000)* </t>
  </si>
  <si>
    <t>Амортизация основных средств*</t>
  </si>
  <si>
    <t xml:space="preserve">Амортизация особо ценного движимого имущества учреждения (010420000)* </t>
  </si>
  <si>
    <t xml:space="preserve">Амортизация иного движимого имущества учреждения (010430000)* </t>
  </si>
  <si>
    <t>Амортизация предметов лизинга (010440000)*</t>
  </si>
  <si>
    <t xml:space="preserve">Основные средства (остаточная стоимость, стр.010 -  стр.020)                                                                                             </t>
  </si>
  <si>
    <t xml:space="preserve">Нематериальные активы (балансовая стоимость, 010200000)*, всего                                                           </t>
  </si>
  <si>
    <t>иное движимое имущество учреждения (010230000) *</t>
  </si>
  <si>
    <t>предметы лизинга  (010240000) *</t>
  </si>
  <si>
    <t>Амортизация нематериальных активов *</t>
  </si>
  <si>
    <t>иного движимого имущества учреждения (010439000) *</t>
  </si>
  <si>
    <t>предметов лизинга  (010449000) *</t>
  </si>
  <si>
    <t xml:space="preserve">Нематериальные активы (остаточная стоимость, стр. 040 -  стр.050)                                                                                              </t>
  </si>
  <si>
    <t xml:space="preserve">Непроизведенные активы (балансовая стоимость, 010300000)                                                                                             </t>
  </si>
  <si>
    <t>Материальные запасы (010500000)</t>
  </si>
  <si>
    <t>Вложения в нефинансовые активы (010600000)</t>
  </si>
  <si>
    <t>в особо ценное движимое имущество учреждения (010620000)</t>
  </si>
  <si>
    <t>в иное движимое имущество учреждения (010630000)</t>
  </si>
  <si>
    <t>в предметы лизинга (010640000)</t>
  </si>
  <si>
    <t>Нефинансовые активы в пути (010700000)</t>
  </si>
  <si>
    <t>особо ценное имущество учреждения в пути (010720000)</t>
  </si>
  <si>
    <t>иное движимое имущество учреждения в пути (010730000)</t>
  </si>
  <si>
    <t>предметы лизинга в пути (010740000)</t>
  </si>
  <si>
    <t>Затраты на изготовление готовой продукции, выполнение работ, услуг (010900000)</t>
  </si>
  <si>
    <t>средства в органе казначейства в пути  (020113000)</t>
  </si>
  <si>
    <t>на счетах в кредитной организации (020121000)</t>
  </si>
  <si>
    <t>средства в кредитной организации в пути (020123000)</t>
  </si>
  <si>
    <t>аккредитивы на счетах учреждения в кредитной организации (020126000)</t>
  </si>
  <si>
    <t>средства в иностранной валюте на счетах в кредитной организации (020127000)</t>
  </si>
  <si>
    <t>касса (020134000)</t>
  </si>
  <si>
    <t>денежные документы (020135000)</t>
  </si>
  <si>
    <t>средства, размещенные на депозиты в кредитной организации (020122000)</t>
  </si>
  <si>
    <t>Финансовые вложения (020400000)</t>
  </si>
  <si>
    <t>акции и иные формы участия в капитале (020430000)</t>
  </si>
  <si>
    <t>иные финансовые активы (020450000)</t>
  </si>
  <si>
    <t>Расчеты по выданным авансам (020600000)</t>
  </si>
  <si>
    <t>Расчеты по кредитам, займам (ссудам) (020700000)</t>
  </si>
  <si>
    <t>в рамках целевых иностранных кредитов (заимствований) (020720000)</t>
  </si>
  <si>
    <t>Расчеты с подотчетными лицами (020800000)</t>
  </si>
  <si>
    <t>Расчеты по ущербу имуществу (020900000)</t>
  </si>
  <si>
    <t>Прочие расчеты с дебиторами (021000000)</t>
  </si>
  <si>
    <t>расчеты с финансовым органом по наличным денежным средствам (021003000)</t>
  </si>
  <si>
    <t>расчеты с прочими дебиторами (021005000)</t>
  </si>
  <si>
    <t>расчеты с учредителем (021006000)</t>
  </si>
  <si>
    <t>Вложения в финансовые активы (021500000)</t>
  </si>
  <si>
    <t>акции и иные формы участия в капитале (021530000)</t>
  </si>
  <si>
    <t>иные финансовые активы (021550000)</t>
  </si>
  <si>
    <t>БАЛАНС (стр.150 + стр. 400)</t>
  </si>
  <si>
    <t>по долговым обязательствам по целевым иностранныи кредитам (заимствованиям) (030120000)</t>
  </si>
  <si>
    <t>по долговым обязательствам в иностранной валюте (030140000)</t>
  </si>
  <si>
    <t>Расчеты по принятым обязательствам (030200000)</t>
  </si>
  <si>
    <t>Расчеты по платежам в бюджеты (030300000)</t>
  </si>
  <si>
    <t>расчеты по страховым взносам на обязательное социальное страхование  (030302000, 030306000)</t>
  </si>
  <si>
    <t>расчеты по налогу на прибыль организаций (030303000)</t>
  </si>
  <si>
    <t>расчеты по налогу на добавленную стоимость (030304000)</t>
  </si>
  <si>
    <t>расчеты по иным платежам в бюджет (030305000, 030312000, 030313000)</t>
  </si>
  <si>
    <t>расчеты по страховым взносам на медицинское и пенсионное страхование (030307000, 030308000, 030309000, 030310000, 030311000)</t>
  </si>
  <si>
    <t>Прочие расчеты с кредиторами (030400000)</t>
  </si>
  <si>
    <t>расчеты с депонентами (030402000)</t>
  </si>
  <si>
    <t>расчеты по удержаниям из выплат по оплате труда (030403000)</t>
  </si>
  <si>
    <t>внутриведомственные  расчеты (030404000)</t>
  </si>
  <si>
    <t>расчеты с прочими кредиторами (030406000)</t>
  </si>
  <si>
    <t>доходы будущих периодов (040140000)</t>
  </si>
  <si>
    <t>расходы будущих периодов (040150000)</t>
  </si>
  <si>
    <t>БАЛАНС (стр.600 + стр. 620)</t>
  </si>
  <si>
    <t xml:space="preserve">в том числе:
недвижимое имущество учреждения (010110000)* </t>
  </si>
  <si>
    <t xml:space="preserve">в том числе:
Амортизация недвижимого имущества учреждения (010410000)* </t>
  </si>
  <si>
    <t>из них:
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</si>
  <si>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</si>
  <si>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</si>
  <si>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</si>
  <si>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из них:
особо ценное движимое имущество учреждения (010220000)*</t>
  </si>
  <si>
    <t>из них:
особо ценное движимое имущество учреждения (010429000)*</t>
  </si>
  <si>
    <t>из них:
особо ценное имущество учреждения (остаточная стоимость, стр.041 - стр.051)</t>
  </si>
  <si>
    <t>предметы лизинга (остаточная стоимость, стр. 043 -  стр.053)</t>
  </si>
  <si>
    <t>иное движимое имущество учреждения (остаточная стоимость, стр. 042 -  стр.052)</t>
  </si>
  <si>
    <t>из них:
особо ценное движимое имущество учреждения (010520000)*</t>
  </si>
  <si>
    <t>из них:
в недвижимое имущество учреждения (010610000)</t>
  </si>
  <si>
    <t>из них:
недвижимое имущество учреждения в пути (010710000)</t>
  </si>
  <si>
    <t>Итого по разделу I 
(стр.030 + стр.060 + стр.070 + стр.080 + стр.090 + стр.100  + стр. 140)</t>
  </si>
  <si>
    <t>в том числе:
на лицевых счетах в органе казначейства (020111000)</t>
  </si>
  <si>
    <t>в том числе:
ценные бумаги, кроме акций  (020420000)</t>
  </si>
  <si>
    <t>Расчеты по доходам (020500000)</t>
  </si>
  <si>
    <t>в том числе:
по представленным кредитам, займам (ссудам) (020710000)</t>
  </si>
  <si>
    <t>в том числе:
расчеты по НДС по приобретенным материальным ценностям, работам, услугам (021001000)</t>
  </si>
  <si>
    <t>в том числе:
ценные бумаги, кроме акций  (021520000)</t>
  </si>
  <si>
    <t>в том числе:
по долговым обязательствам в рублях (030110000)</t>
  </si>
  <si>
    <t>из них:
расчеты по налогу на доходы физических лиц (030301000)</t>
  </si>
  <si>
    <t>из них:
расчеты по средствам, полученным во временное распоряжение (030401000)</t>
  </si>
  <si>
    <t>Итого по разделу III (стр.470+ стр.490 + стр. 510 + стр.530)</t>
  </si>
  <si>
    <t>из них:
финансовый результат прошлых отчетных периодов (040130000)</t>
  </si>
  <si>
    <t>Код
стро-
ки</t>
  </si>
  <si>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</si>
  <si>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</si>
  <si>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</si>
  <si>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</si>
  <si>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</si>
  <si>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</si>
  <si>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</si>
  <si>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</si>
  <si>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</si>
  <si>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</si>
  <si>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</si>
  <si>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</si>
  <si>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</si>
  <si>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</si>
  <si>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</si>
  <si>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</si>
  <si>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</si>
  <si>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</si>
  <si>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</si>
  <si>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>П А С С И В</t>
  </si>
  <si>
    <t>&lt;*&gt; Данные по этим строкам в валюту баланса не входят.</t>
  </si>
  <si>
    <t>"________"    _______________  20 ___  г.</t>
  </si>
  <si>
    <t xml:space="preserve">                                      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</si>
  <si>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</si>
  <si>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</si>
  <si>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</si>
  <si>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</si>
  <si>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</si>
  <si>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</si>
  <si>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</si>
  <si>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>(телефон, e- mail)</t>
  </si>
  <si>
    <t>Исполнитель</t>
  </si>
  <si>
    <t>Руководитель     ___________________________________</t>
  </si>
  <si>
    <t>(уполномоченное лицо)</t>
  </si>
  <si>
    <t>Руководитель</t>
  </si>
  <si>
    <r>
      <rPr>
        <b/>
        <sz val="8"/>
        <rFont val="Arial Cyr"/>
        <family val="0"/>
      </rPr>
      <t>I. Нефинансовые активы</t>
    </r>
    <r>
      <rPr>
        <sz val="8"/>
        <rFont val="Arial Cyr"/>
        <family val="0"/>
      </rPr>
      <t xml:space="preserve">
Основные средства (балансовая стоимость, 010100000)*, всего                                                                                      </t>
    </r>
  </si>
  <si>
    <r>
      <rPr>
        <b/>
        <sz val="8"/>
        <rFont val="Arial Cyr"/>
        <family val="0"/>
      </rPr>
      <t>II. Финансовые активы</t>
    </r>
    <r>
      <rPr>
        <sz val="8"/>
        <rFont val="Arial Cyr"/>
        <family val="0"/>
      </rPr>
      <t xml:space="preserve">
Денежные средства учреждения (020100000)</t>
    </r>
  </si>
  <si>
    <t>Итого по разделу II (стр.170  + стр.210 + стр.230 + стр.260 + стр.290 + стр.310 + стр.320 + стр. 330 + стр.370)</t>
  </si>
  <si>
    <r>
      <rPr>
        <b/>
        <sz val="8"/>
        <rFont val="Arial Cyr"/>
        <family val="0"/>
      </rPr>
      <t>III. Обязательства</t>
    </r>
    <r>
      <rPr>
        <sz val="8"/>
        <rFont val="Arial Cyr"/>
        <family val="0"/>
      </rPr>
      <t xml:space="preserve">
Расчеты с кредиторами по долговым обязательствам (030100000)</t>
    </r>
  </si>
  <si>
    <r>
      <rPr>
        <b/>
        <sz val="8"/>
        <rFont val="Arial Cyr"/>
        <family val="0"/>
      </rPr>
      <t>IV. Финансовый результат</t>
    </r>
    <r>
      <rPr>
        <sz val="8"/>
        <rFont val="Arial Cyr"/>
        <family val="0"/>
      </rPr>
      <t xml:space="preserve">
Финансовый результат хозяйствующего субъекта (040100000)</t>
    </r>
  </si>
  <si>
    <t>Форма 0503730</t>
  </si>
  <si>
    <t>показатель уменьшения балансовой стоимости ОЦИ*</t>
  </si>
  <si>
    <t>337</t>
  </si>
  <si>
    <t>чистая стоимость ОЦИ (стр. 336+стр.337)</t>
  </si>
  <si>
    <t>338</t>
  </si>
  <si>
    <t>финансовый результат по начисленной амортизации ОЦИ</t>
  </si>
  <si>
    <t>ОГАОУ СПО "Вейделевский агротехнологический техникум"</t>
  </si>
  <si>
    <t>01 января 2014 г.</t>
  </si>
  <si>
    <t>6231</t>
  </si>
  <si>
    <t>А.В. Шелудченко</t>
  </si>
  <si>
    <t>Т.И. Кулько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</si>
</sst>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;\ \-\ #,##0.00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4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4"/>
      <color theme="1"/>
      <name val="Arial Cyr"/>
      <family val="0"/>
    </font>
    <font>
      <b/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5" fillId="33" borderId="10" xfId="53" applyFont="1" applyFill="1" applyBorder="1" applyAlignment="1">
      <alignment horizontal="left" vertical="center" wrapText="1"/>
      <protection/>
    </xf>
    <xf numFmtId="49" fontId="44" fillId="33" borderId="11" xfId="0" applyNumberFormat="1" applyFont="1" applyFill="1" applyBorder="1" applyAlignment="1">
      <alignment horizontal="center" vertical="center"/>
    </xf>
    <xf numFmtId="0" fontId="5" fillId="33" borderId="10" xfId="53" applyFont="1" applyFill="1" applyBorder="1" applyAlignment="1">
      <alignment horizontal="left" vertical="center" wrapText="1" indent="2"/>
      <protection/>
    </xf>
    <xf numFmtId="0" fontId="5" fillId="33" borderId="12" xfId="53" applyFont="1" applyFill="1" applyBorder="1" applyAlignment="1">
      <alignment horizontal="left" vertical="center" wrapText="1"/>
      <protection/>
    </xf>
    <xf numFmtId="49" fontId="44" fillId="33" borderId="13" xfId="0" applyNumberFormat="1" applyFont="1" applyFill="1" applyBorder="1" applyAlignment="1">
      <alignment horizontal="center" vertical="center"/>
    </xf>
    <xf numFmtId="49" fontId="44" fillId="33" borderId="14" xfId="0" applyNumberFormat="1" applyFont="1" applyFill="1" applyBorder="1" applyAlignment="1">
      <alignment horizontal="center" vertical="center"/>
    </xf>
    <xf numFmtId="0" fontId="5" fillId="33" borderId="15" xfId="53" applyFont="1" applyFill="1" applyBorder="1" applyAlignment="1">
      <alignment horizontal="left" vertical="center" wrapText="1"/>
      <protection/>
    </xf>
    <xf numFmtId="49" fontId="44" fillId="33" borderId="16" xfId="0" applyNumberFormat="1" applyFont="1" applyFill="1" applyBorder="1" applyAlignment="1">
      <alignment horizontal="center" vertical="center"/>
    </xf>
    <xf numFmtId="0" fontId="5" fillId="33" borderId="12" xfId="53" applyFont="1" applyFill="1" applyBorder="1" applyAlignment="1">
      <alignment horizontal="left" vertical="center" wrapText="1" indent="2"/>
      <protection/>
    </xf>
    <xf numFmtId="0" fontId="3" fillId="0" borderId="0" xfId="53" applyFill="1" applyAlignment="1">
      <alignment horizontal="left"/>
      <protection/>
    </xf>
    <xf numFmtId="49" fontId="3" fillId="0" borderId="0" xfId="53" applyNumberFormat="1" applyFill="1">
      <alignment/>
      <protection/>
    </xf>
    <xf numFmtId="0" fontId="3" fillId="0" borderId="0" xfId="53" applyFill="1">
      <alignment/>
      <protection/>
    </xf>
    <xf numFmtId="0" fontId="5" fillId="0" borderId="17" xfId="53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horizontal="right"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right"/>
      <protection/>
    </xf>
    <xf numFmtId="49" fontId="5" fillId="0" borderId="18" xfId="53" applyNumberFormat="1" applyFont="1" applyFill="1" applyBorder="1" applyAlignment="1">
      <alignment horizontal="center"/>
      <protection/>
    </xf>
    <xf numFmtId="0" fontId="5" fillId="0" borderId="0" xfId="53" applyFont="1" applyFill="1" applyAlignment="1">
      <alignment horizontal="centerContinuous"/>
      <protection/>
    </xf>
    <xf numFmtId="0" fontId="5" fillId="0" borderId="0" xfId="53" applyFont="1" applyFill="1" applyBorder="1" applyAlignment="1">
      <alignment/>
      <protection/>
    </xf>
    <xf numFmtId="166" fontId="5" fillId="0" borderId="19" xfId="53" applyNumberFormat="1" applyFont="1" applyFill="1" applyBorder="1" applyAlignment="1" applyProtection="1">
      <alignment horizontal="center"/>
      <protection locked="0"/>
    </xf>
    <xf numFmtId="0" fontId="5" fillId="0" borderId="0" xfId="53" applyFont="1" applyFill="1" applyAlignment="1">
      <alignment horizontal="left"/>
      <protection/>
    </xf>
    <xf numFmtId="49" fontId="5" fillId="0" borderId="20" xfId="53" applyNumberFormat="1" applyFont="1" applyFill="1" applyBorder="1" applyAlignment="1" applyProtection="1">
      <alignment horizontal="center"/>
      <protection locked="0"/>
    </xf>
    <xf numFmtId="49" fontId="5" fillId="0" borderId="21" xfId="53" applyNumberFormat="1" applyFont="1" applyFill="1" applyBorder="1" applyAlignment="1" applyProtection="1">
      <alignment horizontal="center"/>
      <protection locked="0"/>
    </xf>
    <xf numFmtId="49" fontId="5" fillId="0" borderId="19" xfId="53" applyNumberFormat="1" applyFont="1" applyFill="1" applyBorder="1" applyAlignment="1" applyProtection="1">
      <alignment horizontal="center"/>
      <protection locked="0"/>
    </xf>
    <xf numFmtId="49" fontId="5" fillId="0" borderId="22" xfId="53" applyNumberFormat="1" applyFont="1" applyFill="1" applyBorder="1" applyAlignment="1" applyProtection="1">
      <alignment horizontal="center"/>
      <protection locked="0"/>
    </xf>
    <xf numFmtId="0" fontId="5" fillId="0" borderId="0" xfId="53" applyFont="1" applyFill="1" applyAlignment="1">
      <alignment/>
      <protection/>
    </xf>
    <xf numFmtId="49" fontId="5" fillId="0" borderId="19" xfId="53" applyNumberFormat="1" applyFont="1" applyFill="1" applyBorder="1" applyAlignment="1">
      <alignment horizontal="center"/>
      <protection/>
    </xf>
    <xf numFmtId="49" fontId="5" fillId="0" borderId="23" xfId="53" applyNumberFormat="1" applyFont="1" applyFill="1" applyBorder="1" applyAlignment="1">
      <alignment horizontal="center"/>
      <protection/>
    </xf>
    <xf numFmtId="49" fontId="5" fillId="0" borderId="0" xfId="53" applyNumberFormat="1" applyFont="1" applyFill="1">
      <alignment/>
      <protection/>
    </xf>
    <xf numFmtId="0" fontId="5" fillId="0" borderId="0" xfId="53" applyFont="1" applyBorder="1" applyAlignment="1">
      <alignment horizontal="left"/>
      <protection/>
    </xf>
    <xf numFmtId="0" fontId="5" fillId="0" borderId="0" xfId="53" applyFont="1" applyAlignment="1">
      <alignment horizontal="left"/>
      <protection/>
    </xf>
    <xf numFmtId="0" fontId="7" fillId="0" borderId="0" xfId="53" applyFont="1">
      <alignment/>
      <protection/>
    </xf>
    <xf numFmtId="0" fontId="5" fillId="0" borderId="0" xfId="53" applyFont="1" applyBorder="1">
      <alignment/>
      <protection/>
    </xf>
    <xf numFmtId="0" fontId="8" fillId="0" borderId="0" xfId="53" applyFont="1">
      <alignment/>
      <protection/>
    </xf>
    <xf numFmtId="0" fontId="3" fillId="0" borderId="0" xfId="53">
      <alignment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33" borderId="24" xfId="53" applyFont="1" applyFill="1" applyBorder="1" applyAlignment="1">
      <alignment horizontal="left" vertical="center" wrapText="1"/>
      <protection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171" fontId="44" fillId="12" borderId="10" xfId="0" applyNumberFormat="1" applyFont="1" applyFill="1" applyBorder="1" applyAlignment="1" applyProtection="1">
      <alignment horizontal="right" vertical="center"/>
      <protection/>
    </xf>
    <xf numFmtId="171" fontId="44" fillId="34" borderId="10" xfId="0" applyNumberFormat="1" applyFont="1" applyFill="1" applyBorder="1" applyAlignment="1" applyProtection="1">
      <alignment horizontal="right" vertical="center"/>
      <protection/>
    </xf>
    <xf numFmtId="171" fontId="44" fillId="0" borderId="10" xfId="0" applyNumberFormat="1" applyFont="1" applyBorder="1" applyAlignment="1" applyProtection="1">
      <alignment horizontal="right" vertical="center"/>
      <protection locked="0"/>
    </xf>
    <xf numFmtId="171" fontId="44" fillId="10" borderId="10" xfId="0" applyNumberFormat="1" applyFont="1" applyFill="1" applyBorder="1" applyAlignment="1" applyProtection="1">
      <alignment horizontal="right" vertical="center"/>
      <protection/>
    </xf>
    <xf numFmtId="171" fontId="44" fillId="35" borderId="10" xfId="0" applyNumberFormat="1" applyFont="1" applyFill="1" applyBorder="1" applyAlignment="1" applyProtection="1">
      <alignment horizontal="right" vertical="center"/>
      <protection/>
    </xf>
    <xf numFmtId="171" fontId="44" fillId="0" borderId="12" xfId="0" applyNumberFormat="1" applyFont="1" applyBorder="1" applyAlignment="1" applyProtection="1">
      <alignment horizontal="right" vertical="center"/>
      <protection locked="0"/>
    </xf>
    <xf numFmtId="171" fontId="44" fillId="34" borderId="12" xfId="0" applyNumberFormat="1" applyFont="1" applyFill="1" applyBorder="1" applyAlignment="1" applyProtection="1">
      <alignment horizontal="right" vertical="center"/>
      <protection/>
    </xf>
    <xf numFmtId="171" fontId="44" fillId="10" borderId="12" xfId="0" applyNumberFormat="1" applyFont="1" applyFill="1" applyBorder="1" applyAlignment="1" applyProtection="1">
      <alignment horizontal="right" vertical="center"/>
      <protection/>
    </xf>
    <xf numFmtId="171" fontId="46" fillId="13" borderId="14" xfId="0" applyNumberFormat="1" applyFont="1" applyFill="1" applyBorder="1" applyAlignment="1" applyProtection="1">
      <alignment horizontal="right" vertical="center"/>
      <protection/>
    </xf>
    <xf numFmtId="171" fontId="46" fillId="34" borderId="14" xfId="0" applyNumberFormat="1" applyFont="1" applyFill="1" applyBorder="1" applyAlignment="1" applyProtection="1">
      <alignment horizontal="right" vertical="center"/>
      <protection/>
    </xf>
    <xf numFmtId="171" fontId="46" fillId="13" borderId="25" xfId="0" applyNumberFormat="1" applyFont="1" applyFill="1" applyBorder="1" applyAlignment="1" applyProtection="1">
      <alignment horizontal="right" vertical="center"/>
      <protection/>
    </xf>
    <xf numFmtId="171" fontId="44" fillId="12" borderId="15" xfId="0" applyNumberFormat="1" applyFont="1" applyFill="1" applyBorder="1" applyAlignment="1" applyProtection="1">
      <alignment horizontal="right" vertical="center"/>
      <protection/>
    </xf>
    <xf numFmtId="171" fontId="46" fillId="11" borderId="14" xfId="0" applyNumberFormat="1" applyFont="1" applyFill="1" applyBorder="1" applyAlignment="1" applyProtection="1">
      <alignment horizontal="right" vertical="center"/>
      <protection/>
    </xf>
    <xf numFmtId="171" fontId="46" fillId="11" borderId="25" xfId="0" applyNumberFormat="1" applyFont="1" applyFill="1" applyBorder="1" applyAlignment="1" applyProtection="1">
      <alignment horizontal="right" vertical="center"/>
      <protection/>
    </xf>
    <xf numFmtId="171" fontId="44" fillId="34" borderId="15" xfId="0" applyNumberFormat="1" applyFont="1" applyFill="1" applyBorder="1" applyAlignment="1" applyProtection="1">
      <alignment horizontal="right" vertical="center"/>
      <protection/>
    </xf>
    <xf numFmtId="171" fontId="44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Fill="1" applyAlignment="1">
      <alignment horizontal="center"/>
      <protection/>
    </xf>
    <xf numFmtId="0" fontId="3" fillId="0" borderId="0" xfId="53" applyFill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3" fillId="0" borderId="0" xfId="53" applyAlignment="1">
      <alignment horizontal="center"/>
      <protection/>
    </xf>
    <xf numFmtId="0" fontId="6" fillId="0" borderId="0" xfId="53" applyFont="1" applyFill="1" applyAlignment="1">
      <alignment horizontal="center"/>
      <protection/>
    </xf>
    <xf numFmtId="0" fontId="6" fillId="0" borderId="26" xfId="53" applyFont="1" applyFill="1" applyBorder="1" applyAlignment="1">
      <alignment horizontal="center"/>
      <protection/>
    </xf>
    <xf numFmtId="0" fontId="5" fillId="0" borderId="27" xfId="53" applyFont="1" applyFill="1" applyBorder="1" applyAlignment="1">
      <alignment horizontal="center"/>
      <protection/>
    </xf>
    <xf numFmtId="49" fontId="5" fillId="0" borderId="0" xfId="53" applyNumberFormat="1" applyFont="1" applyFill="1" applyAlignment="1" applyProtection="1">
      <alignment horizontal="left"/>
      <protection locked="0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 applyProtection="1">
      <alignment horizontal="left"/>
      <protection locked="0"/>
    </xf>
    <xf numFmtId="49" fontId="5" fillId="0" borderId="0" xfId="53" applyNumberFormat="1" applyFont="1" applyFill="1" applyAlignment="1">
      <alignment horizontal="left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27" xfId="53" applyFont="1" applyFill="1" applyBorder="1" applyAlignment="1" applyProtection="1">
      <alignment horizontal="center" wrapText="1"/>
      <protection locked="0"/>
    </xf>
    <xf numFmtId="0" fontId="5" fillId="0" borderId="28" xfId="53" applyFont="1" applyFill="1" applyBorder="1" applyAlignment="1">
      <alignment horizontal="center"/>
      <protection/>
    </xf>
    <xf numFmtId="0" fontId="5" fillId="0" borderId="27" xfId="53" applyFont="1" applyFill="1" applyBorder="1" applyAlignment="1" applyProtection="1">
      <alignment horizontal="center"/>
      <protection locked="0"/>
    </xf>
    <xf numFmtId="0" fontId="5" fillId="0" borderId="27" xfId="53" applyFont="1" applyBorder="1" applyAlignment="1" applyProtection="1">
      <alignment horizontal="left" wrapText="1"/>
      <protection locked="0"/>
    </xf>
    <xf numFmtId="0" fontId="5" fillId="0" borderId="0" xfId="53" applyFont="1" applyAlignment="1">
      <alignment horizontal="center"/>
      <protection/>
    </xf>
    <xf numFmtId="0" fontId="8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49" fontId="5" fillId="0" borderId="0" xfId="53" applyNumberFormat="1" applyFont="1" applyFill="1" applyAlignment="1">
      <alignment horizontal="center"/>
      <protection/>
    </xf>
    <xf numFmtId="49" fontId="5" fillId="0" borderId="27" xfId="53" applyNumberFormat="1" applyFont="1" applyFill="1" applyBorder="1" applyAlignment="1" applyProtection="1">
      <alignment horizontal="center" wrapText="1"/>
      <protection locked="0"/>
    </xf>
    <xf numFmtId="0" fontId="5" fillId="0" borderId="27" xfId="53" applyFont="1" applyBorder="1" applyAlignment="1">
      <alignment horizontal="center"/>
      <protection/>
    </xf>
    <xf numFmtId="0" fontId="7" fillId="0" borderId="0" xfId="53" applyFont="1" applyAlignment="1">
      <alignment horizontal="right" wrapText="1"/>
      <protection/>
    </xf>
    <xf numFmtId="0" fontId="8" fillId="0" borderId="0" xfId="53" applyFont="1" applyAlignment="1">
      <alignment horizontal="right"/>
      <protection/>
    </xf>
    <xf numFmtId="0" fontId="7" fillId="0" borderId="29" xfId="53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ФАР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1504950</xdr:colOff>
      <xdr:row>123</xdr:row>
      <xdr:rowOff>66675</xdr:rowOff>
    </xdr:from>
    <xdr:to>
      <xdr:col>0</xdr:col>
      <xdr:colOff>2324100</xdr:colOff>
      <xdr:row>125</xdr:row>
      <xdr:rowOff>142875</xdr:rowOff>
    </xdr:to>
    <xdr:pic>
      <xdr:nvPicPr>
        <xdr:cNvPr id="1" name="Рисунок 1" descr="под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504950" y="333946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123</xdr:row>
      <xdr:rowOff>142875</xdr:rowOff>
    </xdr:from>
    <xdr:to>
      <xdr:col>7</xdr:col>
      <xdr:colOff>590550</xdr:colOff>
      <xdr:row>125</xdr:row>
      <xdr:rowOff>47625</xdr:rowOff>
    </xdr:to>
    <xdr:pic>
      <xdr:nvPicPr>
        <xdr:cNvPr id="2" name="Рисунок 2" descr="ТИ.jpg"/>
        <xdr:cNvPicPr preferRelativeResize="1">
          <a:picLocks noChangeAspect="1"/>
        </xdr:cNvPicPr>
      </xdr:nvPicPr>
      <xdr:blipFill>
        <a:blip r:embed="rId2">
          <a:clrChange>
            <a:clrFrom>
              <a:srgbClr val="FEFFFB"/>
            </a:clrFrom>
            <a:clrTo>
              <a:srgbClr val="FEFFFB">
                <a:alpha val="0"/>
              </a:srgbClr>
            </a:clrTo>
          </a:clrChange>
        </a:blip>
        <a:stretch>
          <a:fillRect/>
        </a:stretch>
      </xdr:blipFill>
      <xdr:spPr>
        <a:xfrm>
          <a:off x="7143750" y="334708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tabSelected="1" zoomScale="75" zoomScaleNormal="75" zoomScalePageLayoutView="0" workbookViewId="0" topLeftCell="A1">
      <selection activeCell="H133" sqref="H133"/>
    </sheetView>
  </sheetViews>
  <sheetFormatPr defaultColWidth="11.57421875" defaultRowHeight="15"/>
  <cols>
    <col min="1" max="1" width="44.421875" style="4" customWidth="1"/>
    <col min="2" max="2" width="5.00390625" style="6" bestFit="1" customWidth="1"/>
    <col min="3" max="10" width="12.8515625" style="5" customWidth="1"/>
    <col min="11" max="16384" width="11.57421875" style="5" customWidth="1"/>
  </cols>
  <sheetData>
    <row r="1" spans="1:10" ht="12.75">
      <c r="A1" s="17"/>
      <c r="B1" s="18"/>
      <c r="C1" s="19"/>
      <c r="D1" s="19"/>
      <c r="E1" s="19"/>
      <c r="F1" s="19"/>
      <c r="G1" s="19"/>
      <c r="H1" s="19"/>
      <c r="I1" s="19"/>
      <c r="J1" s="19"/>
    </row>
    <row r="2" spans="1:10" ht="12.75">
      <c r="A2" s="65" t="s">
        <v>199</v>
      </c>
      <c r="B2" s="66"/>
      <c r="C2" s="66"/>
      <c r="D2" s="66"/>
      <c r="E2" s="66"/>
      <c r="F2" s="66"/>
      <c r="G2" s="66"/>
      <c r="H2" s="66"/>
      <c r="I2" s="66"/>
      <c r="J2" s="19"/>
    </row>
    <row r="3" spans="1:10" ht="12.75">
      <c r="A3" s="67" t="s">
        <v>200</v>
      </c>
      <c r="B3" s="68"/>
      <c r="C3" s="68"/>
      <c r="D3" s="68"/>
      <c r="E3" s="68"/>
      <c r="F3" s="68"/>
      <c r="G3" s="68"/>
      <c r="H3" s="68"/>
      <c r="I3" s="68"/>
      <c r="J3" s="19"/>
    </row>
    <row r="4" spans="1:10" ht="13.5" thickBot="1">
      <c r="A4" s="69"/>
      <c r="B4" s="69"/>
      <c r="C4" s="69"/>
      <c r="D4" s="69"/>
      <c r="E4" s="69"/>
      <c r="F4" s="69"/>
      <c r="G4" s="69"/>
      <c r="H4" s="69"/>
      <c r="I4" s="70"/>
      <c r="J4" s="20" t="s">
        <v>201</v>
      </c>
    </row>
    <row r="5" spans="1:10" ht="12.75">
      <c r="A5" s="21"/>
      <c r="B5" s="18"/>
      <c r="C5" s="22" t="s">
        <v>206</v>
      </c>
      <c r="D5" s="71" t="s">
        <v>246</v>
      </c>
      <c r="E5" s="71"/>
      <c r="F5" s="23"/>
      <c r="G5" s="23"/>
      <c r="H5" s="23"/>
      <c r="I5" s="24" t="s">
        <v>217</v>
      </c>
      <c r="J5" s="25" t="s">
        <v>202</v>
      </c>
    </row>
    <row r="6" spans="1:10" ht="12.75">
      <c r="A6" s="21"/>
      <c r="B6" s="26"/>
      <c r="C6" s="22"/>
      <c r="D6" s="27"/>
      <c r="E6" s="27"/>
      <c r="F6" s="23"/>
      <c r="G6" s="23"/>
      <c r="H6" s="23"/>
      <c r="I6" s="24" t="s">
        <v>212</v>
      </c>
      <c r="J6" s="28">
        <v>41640</v>
      </c>
    </row>
    <row r="7" spans="1:10" ht="11.25">
      <c r="A7" s="29" t="s">
        <v>207</v>
      </c>
      <c r="B7" s="72" t="s">
        <v>245</v>
      </c>
      <c r="C7" s="72"/>
      <c r="D7" s="72"/>
      <c r="E7" s="72"/>
      <c r="F7" s="72"/>
      <c r="G7" s="72"/>
      <c r="H7" s="72"/>
      <c r="I7" s="24" t="s">
        <v>213</v>
      </c>
      <c r="J7" s="30"/>
    </row>
    <row r="8" spans="1:10" ht="11.25">
      <c r="A8" s="29" t="s">
        <v>208</v>
      </c>
      <c r="B8" s="72"/>
      <c r="C8" s="72"/>
      <c r="D8" s="72"/>
      <c r="E8" s="72"/>
      <c r="F8" s="72"/>
      <c r="G8" s="72"/>
      <c r="H8" s="72"/>
      <c r="I8" s="24"/>
      <c r="J8" s="30"/>
    </row>
    <row r="9" spans="1:10" ht="11.25">
      <c r="A9" s="29" t="s">
        <v>209</v>
      </c>
      <c r="B9" s="72"/>
      <c r="C9" s="72"/>
      <c r="D9" s="72"/>
      <c r="E9" s="72"/>
      <c r="F9" s="72"/>
      <c r="G9" s="72"/>
      <c r="H9" s="72"/>
      <c r="I9" s="24" t="s">
        <v>214</v>
      </c>
      <c r="J9" s="31"/>
    </row>
    <row r="10" spans="1:10" ht="11.25">
      <c r="A10" s="29" t="s">
        <v>211</v>
      </c>
      <c r="B10" s="78"/>
      <c r="C10" s="78"/>
      <c r="D10" s="78"/>
      <c r="E10" s="78"/>
      <c r="F10" s="78"/>
      <c r="G10" s="78"/>
      <c r="H10" s="78"/>
      <c r="I10" s="24" t="s">
        <v>213</v>
      </c>
      <c r="J10" s="32"/>
    </row>
    <row r="11" spans="1:10" ht="11.25">
      <c r="A11" s="29" t="s">
        <v>210</v>
      </c>
      <c r="B11" s="77"/>
      <c r="C11" s="77"/>
      <c r="D11" s="77"/>
      <c r="E11" s="77"/>
      <c r="F11" s="77"/>
      <c r="G11" s="77"/>
      <c r="H11" s="77"/>
      <c r="I11" s="24" t="s">
        <v>215</v>
      </c>
      <c r="J11" s="33"/>
    </row>
    <row r="12" spans="1:10" ht="11.25">
      <c r="A12" s="34" t="s">
        <v>203</v>
      </c>
      <c r="B12" s="78"/>
      <c r="C12" s="78"/>
      <c r="D12" s="78"/>
      <c r="E12" s="78"/>
      <c r="F12" s="78"/>
      <c r="G12" s="78"/>
      <c r="H12" s="78"/>
      <c r="I12" s="24"/>
      <c r="J12" s="35"/>
    </row>
    <row r="13" spans="1:10" ht="12" thickBot="1">
      <c r="A13" s="29" t="s">
        <v>204</v>
      </c>
      <c r="B13" s="78"/>
      <c r="C13" s="78"/>
      <c r="D13" s="78"/>
      <c r="E13" s="78"/>
      <c r="F13" s="78"/>
      <c r="G13" s="78"/>
      <c r="H13" s="78"/>
      <c r="I13" s="24" t="s">
        <v>216</v>
      </c>
      <c r="J13" s="36" t="s">
        <v>205</v>
      </c>
    </row>
    <row r="15" spans="1:10" ht="11.25">
      <c r="A15" s="76" t="s">
        <v>104</v>
      </c>
      <c r="B15" s="73" t="s">
        <v>198</v>
      </c>
      <c r="C15" s="75" t="s">
        <v>100</v>
      </c>
      <c r="D15" s="75"/>
      <c r="E15" s="75"/>
      <c r="F15" s="75"/>
      <c r="G15" s="75" t="s">
        <v>0</v>
      </c>
      <c r="H15" s="75"/>
      <c r="I15" s="75"/>
      <c r="J15" s="75"/>
    </row>
    <row r="16" spans="1:10" ht="33.75">
      <c r="A16" s="76"/>
      <c r="B16" s="74"/>
      <c r="C16" s="1" t="s">
        <v>101</v>
      </c>
      <c r="D16" s="1" t="s">
        <v>102</v>
      </c>
      <c r="E16" s="1" t="s">
        <v>103</v>
      </c>
      <c r="F16" s="3" t="s">
        <v>1</v>
      </c>
      <c r="G16" s="1" t="s">
        <v>101</v>
      </c>
      <c r="H16" s="1" t="s">
        <v>102</v>
      </c>
      <c r="I16" s="1" t="s">
        <v>103</v>
      </c>
      <c r="J16" s="3" t="s">
        <v>1</v>
      </c>
    </row>
    <row r="17" spans="1:10" ht="11.25">
      <c r="A17" s="1">
        <v>1</v>
      </c>
      <c r="B17" s="2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</row>
    <row r="18" spans="1:11" ht="33.75">
      <c r="A18" s="8" t="s">
        <v>234</v>
      </c>
      <c r="B18" s="9" t="s">
        <v>2</v>
      </c>
      <c r="C18" s="49">
        <f>SUM(C19:C22)</f>
        <v>0</v>
      </c>
      <c r="D18" s="49">
        <f>SUM(D19:D22)</f>
        <v>86964278.95</v>
      </c>
      <c r="E18" s="50"/>
      <c r="F18" s="49">
        <f>SUM(F19:F22)</f>
        <v>86964278.95</v>
      </c>
      <c r="G18" s="49">
        <f>SUM(G19:G22)</f>
        <v>0</v>
      </c>
      <c r="H18" s="49">
        <f>SUM(H19:H22)</f>
        <v>87147973.14</v>
      </c>
      <c r="I18" s="50"/>
      <c r="J18" s="49">
        <f>SUM(J19:J22)</f>
        <v>87147973.14</v>
      </c>
      <c r="K18" s="7"/>
    </row>
    <row r="19" spans="1:11" ht="22.5">
      <c r="A19" s="10" t="s">
        <v>172</v>
      </c>
      <c r="B19" s="9" t="s">
        <v>3</v>
      </c>
      <c r="C19" s="51"/>
      <c r="D19" s="51">
        <v>78318867.06</v>
      </c>
      <c r="E19" s="50"/>
      <c r="F19" s="52">
        <f>C19+D19</f>
        <v>78318867.06</v>
      </c>
      <c r="G19" s="51"/>
      <c r="H19" s="51">
        <v>78318867.06</v>
      </c>
      <c r="I19" s="50"/>
      <c r="J19" s="52">
        <f>G19+H19</f>
        <v>78318867.06</v>
      </c>
      <c r="K19" s="7"/>
    </row>
    <row r="20" spans="1:11" ht="22.5">
      <c r="A20" s="10" t="s">
        <v>105</v>
      </c>
      <c r="B20" s="9" t="s">
        <v>4</v>
      </c>
      <c r="C20" s="51"/>
      <c r="D20" s="51">
        <v>3525755.17</v>
      </c>
      <c r="E20" s="50"/>
      <c r="F20" s="52">
        <f>C20+D20</f>
        <v>3525755.17</v>
      </c>
      <c r="G20" s="51"/>
      <c r="H20" s="51">
        <v>3525755.17</v>
      </c>
      <c r="I20" s="50"/>
      <c r="J20" s="52">
        <f>G20+H20</f>
        <v>3525755.17</v>
      </c>
      <c r="K20" s="7"/>
    </row>
    <row r="21" spans="1:11" ht="18">
      <c r="A21" s="10" t="s">
        <v>106</v>
      </c>
      <c r="B21" s="9" t="s">
        <v>5</v>
      </c>
      <c r="C21" s="51"/>
      <c r="D21" s="51">
        <v>5119656.72</v>
      </c>
      <c r="E21" s="50"/>
      <c r="F21" s="52">
        <f>C21+D21</f>
        <v>5119656.72</v>
      </c>
      <c r="G21" s="51"/>
      <c r="H21" s="51">
        <v>5303350.91</v>
      </c>
      <c r="I21" s="50"/>
      <c r="J21" s="52">
        <f>G21+H21</f>
        <v>5303350.91</v>
      </c>
      <c r="K21" s="7"/>
    </row>
    <row r="22" spans="1:11" ht="18">
      <c r="A22" s="10" t="s">
        <v>107</v>
      </c>
      <c r="B22" s="9" t="s">
        <v>6</v>
      </c>
      <c r="C22" s="51"/>
      <c r="D22" s="51"/>
      <c r="E22" s="50"/>
      <c r="F22" s="52">
        <f>C22+D22</f>
        <v>0</v>
      </c>
      <c r="G22" s="51"/>
      <c r="H22" s="51"/>
      <c r="I22" s="50"/>
      <c r="J22" s="52">
        <f>G22+H22</f>
        <v>0</v>
      </c>
      <c r="K22" s="7"/>
    </row>
    <row r="23" spans="1:11" ht="18">
      <c r="A23" s="8" t="s">
        <v>108</v>
      </c>
      <c r="B23" s="9" t="s">
        <v>7</v>
      </c>
      <c r="C23" s="49">
        <f>SUM(C24:C27)</f>
        <v>0</v>
      </c>
      <c r="D23" s="49">
        <f>SUM(D24:D27)</f>
        <v>27385684.19</v>
      </c>
      <c r="E23" s="50"/>
      <c r="F23" s="49">
        <f>SUM(F24:F27)</f>
        <v>27385684.19</v>
      </c>
      <c r="G23" s="49">
        <f>SUM(G24:G27)</f>
        <v>0</v>
      </c>
      <c r="H23" s="49">
        <f>SUM(H24:H27)</f>
        <v>28360948.39</v>
      </c>
      <c r="I23" s="50"/>
      <c r="J23" s="49">
        <f>SUM(J24:J27)</f>
        <v>28360948.39</v>
      </c>
      <c r="K23" s="7"/>
    </row>
    <row r="24" spans="1:11" ht="33.75">
      <c r="A24" s="10" t="s">
        <v>173</v>
      </c>
      <c r="B24" s="9" t="s">
        <v>8</v>
      </c>
      <c r="C24" s="51"/>
      <c r="D24" s="51">
        <v>19340903.5</v>
      </c>
      <c r="E24" s="50"/>
      <c r="F24" s="52">
        <f>C24+D24</f>
        <v>19340903.5</v>
      </c>
      <c r="G24" s="51"/>
      <c r="H24" s="51">
        <v>20018815.54</v>
      </c>
      <c r="I24" s="50"/>
      <c r="J24" s="52">
        <f>G24+H24</f>
        <v>20018815.54</v>
      </c>
      <c r="K24" s="7"/>
    </row>
    <row r="25" spans="1:11" ht="22.5">
      <c r="A25" s="10" t="s">
        <v>109</v>
      </c>
      <c r="B25" s="9" t="s">
        <v>9</v>
      </c>
      <c r="C25" s="51"/>
      <c r="D25" s="51">
        <v>3122514.65</v>
      </c>
      <c r="E25" s="50"/>
      <c r="F25" s="52">
        <f>C25+D25</f>
        <v>3122514.65</v>
      </c>
      <c r="G25" s="51"/>
      <c r="H25" s="51">
        <v>3220657.97</v>
      </c>
      <c r="I25" s="50"/>
      <c r="J25" s="52">
        <f>G25+H25</f>
        <v>3220657.97</v>
      </c>
      <c r="K25" s="7"/>
    </row>
    <row r="26" spans="1:11" ht="22.5">
      <c r="A26" s="10" t="s">
        <v>110</v>
      </c>
      <c r="B26" s="9" t="s">
        <v>10</v>
      </c>
      <c r="C26" s="51"/>
      <c r="D26" s="51">
        <v>4922266.04</v>
      </c>
      <c r="E26" s="50"/>
      <c r="F26" s="52">
        <f>C26+D26</f>
        <v>4922266.04</v>
      </c>
      <c r="G26" s="51"/>
      <c r="H26" s="51">
        <v>5121474.88</v>
      </c>
      <c r="I26" s="50"/>
      <c r="J26" s="52">
        <f>G26+H26</f>
        <v>5121474.88</v>
      </c>
      <c r="K26" s="7"/>
    </row>
    <row r="27" spans="1:11" ht="18">
      <c r="A27" s="10" t="s">
        <v>111</v>
      </c>
      <c r="B27" s="9" t="s">
        <v>11</v>
      </c>
      <c r="C27" s="51"/>
      <c r="D27" s="51"/>
      <c r="E27" s="50"/>
      <c r="F27" s="52">
        <f>C27+D27</f>
        <v>0</v>
      </c>
      <c r="G27" s="51"/>
      <c r="H27" s="51"/>
      <c r="I27" s="50"/>
      <c r="J27" s="52">
        <f>G27+H27</f>
        <v>0</v>
      </c>
      <c r="K27" s="7"/>
    </row>
    <row r="28" spans="1:11" ht="22.5">
      <c r="A28" s="8" t="s">
        <v>112</v>
      </c>
      <c r="B28" s="9" t="s">
        <v>12</v>
      </c>
      <c r="C28" s="49">
        <f>SUM(C29:C32)</f>
        <v>0</v>
      </c>
      <c r="D28" s="49">
        <f>SUM(D29:D32)</f>
        <v>59578594.76</v>
      </c>
      <c r="E28" s="50"/>
      <c r="F28" s="49">
        <f>SUM(F29:F32)</f>
        <v>59578594.76</v>
      </c>
      <c r="G28" s="49">
        <f>SUM(G29:G32)</f>
        <v>0</v>
      </c>
      <c r="H28" s="49">
        <f>SUM(H29:H32)</f>
        <v>58787024.75</v>
      </c>
      <c r="I28" s="50"/>
      <c r="J28" s="49">
        <f>SUM(J29:J32)</f>
        <v>58787024.75</v>
      </c>
      <c r="K28" s="7"/>
    </row>
    <row r="29" spans="1:11" ht="33.75">
      <c r="A29" s="10" t="s">
        <v>174</v>
      </c>
      <c r="B29" s="9" t="s">
        <v>13</v>
      </c>
      <c r="C29" s="53">
        <f aca="true" t="shared" si="0" ref="C29:D32">C19-C24</f>
        <v>0</v>
      </c>
      <c r="D29" s="53">
        <f t="shared" si="0"/>
        <v>58977963.56</v>
      </c>
      <c r="E29" s="50"/>
      <c r="F29" s="53">
        <f aca="true" t="shared" si="1" ref="F29:H32">F19-F24</f>
        <v>58977963.56</v>
      </c>
      <c r="G29" s="53">
        <f t="shared" si="1"/>
        <v>0</v>
      </c>
      <c r="H29" s="53">
        <f t="shared" si="1"/>
        <v>58300051.52</v>
      </c>
      <c r="I29" s="50"/>
      <c r="J29" s="53">
        <f>J19-J24</f>
        <v>58300051.52</v>
      </c>
      <c r="K29" s="7"/>
    </row>
    <row r="30" spans="1:11" ht="22.5">
      <c r="A30" s="10" t="s">
        <v>175</v>
      </c>
      <c r="B30" s="9" t="s">
        <v>14</v>
      </c>
      <c r="C30" s="53">
        <f t="shared" si="0"/>
        <v>0</v>
      </c>
      <c r="D30" s="53">
        <f t="shared" si="0"/>
        <v>403240.52</v>
      </c>
      <c r="E30" s="50"/>
      <c r="F30" s="53">
        <f t="shared" si="1"/>
        <v>403240.52</v>
      </c>
      <c r="G30" s="53">
        <f t="shared" si="1"/>
        <v>0</v>
      </c>
      <c r="H30" s="53">
        <f t="shared" si="1"/>
        <v>305097.2</v>
      </c>
      <c r="I30" s="50"/>
      <c r="J30" s="53">
        <f>J20-J25</f>
        <v>305097.2</v>
      </c>
      <c r="K30" s="7"/>
    </row>
    <row r="31" spans="1:11" ht="22.5">
      <c r="A31" s="10" t="s">
        <v>176</v>
      </c>
      <c r="B31" s="9" t="s">
        <v>15</v>
      </c>
      <c r="C31" s="53">
        <f t="shared" si="0"/>
        <v>0</v>
      </c>
      <c r="D31" s="53">
        <f t="shared" si="0"/>
        <v>197390.68</v>
      </c>
      <c r="E31" s="50"/>
      <c r="F31" s="53">
        <f t="shared" si="1"/>
        <v>197390.68</v>
      </c>
      <c r="G31" s="53">
        <f t="shared" si="1"/>
        <v>0</v>
      </c>
      <c r="H31" s="53">
        <f t="shared" si="1"/>
        <v>181876.03</v>
      </c>
      <c r="I31" s="50"/>
      <c r="J31" s="53">
        <f>J21-J26</f>
        <v>181876.03</v>
      </c>
      <c r="K31" s="7"/>
    </row>
    <row r="32" spans="1:11" ht="22.5">
      <c r="A32" s="10" t="s">
        <v>177</v>
      </c>
      <c r="B32" s="9" t="s">
        <v>16</v>
      </c>
      <c r="C32" s="53">
        <f t="shared" si="0"/>
        <v>0</v>
      </c>
      <c r="D32" s="53">
        <f t="shared" si="0"/>
        <v>0</v>
      </c>
      <c r="E32" s="50"/>
      <c r="F32" s="53">
        <f t="shared" si="1"/>
        <v>0</v>
      </c>
      <c r="G32" s="53">
        <f t="shared" si="1"/>
        <v>0</v>
      </c>
      <c r="H32" s="53">
        <f t="shared" si="1"/>
        <v>0</v>
      </c>
      <c r="I32" s="50"/>
      <c r="J32" s="53">
        <f>J22-J27</f>
        <v>0</v>
      </c>
      <c r="K32" s="7"/>
    </row>
    <row r="33" spans="1:11" ht="22.5">
      <c r="A33" s="8" t="s">
        <v>113</v>
      </c>
      <c r="B33" s="9" t="s">
        <v>17</v>
      </c>
      <c r="C33" s="49">
        <f>SUM(C34:C36)</f>
        <v>0</v>
      </c>
      <c r="D33" s="49">
        <f>SUM(D34:D36)</f>
        <v>0</v>
      </c>
      <c r="E33" s="50"/>
      <c r="F33" s="49">
        <f>SUM(F34:F36)</f>
        <v>0</v>
      </c>
      <c r="G33" s="49">
        <f>SUM(G34:G36)</f>
        <v>0</v>
      </c>
      <c r="H33" s="49">
        <f>SUM(H34:H36)</f>
        <v>0</v>
      </c>
      <c r="I33" s="50"/>
      <c r="J33" s="49">
        <f>SUM(J34:J36)</f>
        <v>0</v>
      </c>
      <c r="K33" s="7"/>
    </row>
    <row r="34" spans="1:11" ht="33.75">
      <c r="A34" s="10" t="s">
        <v>178</v>
      </c>
      <c r="B34" s="9" t="s">
        <v>18</v>
      </c>
      <c r="C34" s="51"/>
      <c r="D34" s="51"/>
      <c r="E34" s="50"/>
      <c r="F34" s="52">
        <f>C34+D34</f>
        <v>0</v>
      </c>
      <c r="G34" s="51"/>
      <c r="H34" s="51"/>
      <c r="I34" s="50"/>
      <c r="J34" s="52">
        <f>G34+H34</f>
        <v>0</v>
      </c>
      <c r="K34" s="7"/>
    </row>
    <row r="35" spans="1:11" ht="18">
      <c r="A35" s="10" t="s">
        <v>114</v>
      </c>
      <c r="B35" s="9" t="s">
        <v>19</v>
      </c>
      <c r="C35" s="51"/>
      <c r="D35" s="51"/>
      <c r="E35" s="50"/>
      <c r="F35" s="52">
        <f>C35+D35</f>
        <v>0</v>
      </c>
      <c r="G35" s="51"/>
      <c r="H35" s="51"/>
      <c r="I35" s="50"/>
      <c r="J35" s="52">
        <f>G35+H35</f>
        <v>0</v>
      </c>
      <c r="K35" s="7"/>
    </row>
    <row r="36" spans="1:11" ht="18">
      <c r="A36" s="10" t="s">
        <v>115</v>
      </c>
      <c r="B36" s="9" t="s">
        <v>20</v>
      </c>
      <c r="C36" s="51"/>
      <c r="D36" s="51"/>
      <c r="E36" s="50"/>
      <c r="F36" s="52">
        <f>C36+D36</f>
        <v>0</v>
      </c>
      <c r="G36" s="51"/>
      <c r="H36" s="51"/>
      <c r="I36" s="50"/>
      <c r="J36" s="52">
        <f>G36+H36</f>
        <v>0</v>
      </c>
      <c r="K36" s="7"/>
    </row>
    <row r="37" spans="1:11" ht="18">
      <c r="A37" s="8" t="s">
        <v>116</v>
      </c>
      <c r="B37" s="9" t="s">
        <v>21</v>
      </c>
      <c r="C37" s="49">
        <f>SUM(C38:C40)</f>
        <v>0</v>
      </c>
      <c r="D37" s="49">
        <f>SUM(D38:D40)</f>
        <v>0</v>
      </c>
      <c r="E37" s="50"/>
      <c r="F37" s="49">
        <f>SUM(F38:F40)</f>
        <v>0</v>
      </c>
      <c r="G37" s="49">
        <f>SUM(G38:G40)</f>
        <v>0</v>
      </c>
      <c r="H37" s="49">
        <f>SUM(H38:H40)</f>
        <v>0</v>
      </c>
      <c r="I37" s="50"/>
      <c r="J37" s="49">
        <f>SUM(J38:J40)</f>
        <v>0</v>
      </c>
      <c r="K37" s="7"/>
    </row>
    <row r="38" spans="1:11" ht="33.75">
      <c r="A38" s="10" t="s">
        <v>179</v>
      </c>
      <c r="B38" s="9" t="s">
        <v>22</v>
      </c>
      <c r="C38" s="51"/>
      <c r="D38" s="51"/>
      <c r="E38" s="50"/>
      <c r="F38" s="52">
        <f>C38+D38</f>
        <v>0</v>
      </c>
      <c r="G38" s="51"/>
      <c r="H38" s="51"/>
      <c r="I38" s="50"/>
      <c r="J38" s="52">
        <f>G38+H38</f>
        <v>0</v>
      </c>
      <c r="K38" s="7"/>
    </row>
    <row r="39" spans="1:11" ht="22.5">
      <c r="A39" s="10" t="s">
        <v>117</v>
      </c>
      <c r="B39" s="9" t="s">
        <v>23</v>
      </c>
      <c r="C39" s="51"/>
      <c r="D39" s="51"/>
      <c r="E39" s="50"/>
      <c r="F39" s="52">
        <f>C39+D39</f>
        <v>0</v>
      </c>
      <c r="G39" s="51"/>
      <c r="H39" s="51"/>
      <c r="I39" s="50"/>
      <c r="J39" s="52">
        <f>G39+H39</f>
        <v>0</v>
      </c>
      <c r="K39" s="7"/>
    </row>
    <row r="40" spans="1:11" ht="18">
      <c r="A40" s="10" t="s">
        <v>118</v>
      </c>
      <c r="B40" s="9" t="s">
        <v>24</v>
      </c>
      <c r="C40" s="51"/>
      <c r="D40" s="51"/>
      <c r="E40" s="50"/>
      <c r="F40" s="52">
        <f>C40+D40</f>
        <v>0</v>
      </c>
      <c r="G40" s="51"/>
      <c r="H40" s="51"/>
      <c r="I40" s="50"/>
      <c r="J40" s="52">
        <f>G40+H40</f>
        <v>0</v>
      </c>
      <c r="K40" s="7"/>
    </row>
    <row r="41" spans="1:11" ht="22.5">
      <c r="A41" s="8" t="s">
        <v>119</v>
      </c>
      <c r="B41" s="9" t="s">
        <v>25</v>
      </c>
      <c r="C41" s="49">
        <f>SUM(C42:C44)</f>
        <v>0</v>
      </c>
      <c r="D41" s="49">
        <f>SUM(D42:D44)</f>
        <v>0</v>
      </c>
      <c r="E41" s="50"/>
      <c r="F41" s="49">
        <f>SUM(F42:F44)</f>
        <v>0</v>
      </c>
      <c r="G41" s="49">
        <f>SUM(G42:G44)</f>
        <v>0</v>
      </c>
      <c r="H41" s="49">
        <f>SUM(H42:H44)</f>
        <v>0</v>
      </c>
      <c r="I41" s="50"/>
      <c r="J41" s="49">
        <f>SUM(J42:J44)</f>
        <v>0</v>
      </c>
      <c r="K41" s="7"/>
    </row>
    <row r="42" spans="1:11" ht="33.75">
      <c r="A42" s="10" t="s">
        <v>180</v>
      </c>
      <c r="B42" s="9" t="s">
        <v>26</v>
      </c>
      <c r="C42" s="53">
        <f aca="true" t="shared" si="2" ref="C42:D44">C34-C38</f>
        <v>0</v>
      </c>
      <c r="D42" s="53">
        <f t="shared" si="2"/>
        <v>0</v>
      </c>
      <c r="E42" s="50"/>
      <c r="F42" s="53">
        <f aca="true" t="shared" si="3" ref="F42:H44">F34-F38</f>
        <v>0</v>
      </c>
      <c r="G42" s="53">
        <f t="shared" si="3"/>
        <v>0</v>
      </c>
      <c r="H42" s="53">
        <f t="shared" si="3"/>
        <v>0</v>
      </c>
      <c r="I42" s="50"/>
      <c r="J42" s="53">
        <f>J34-J38</f>
        <v>0</v>
      </c>
      <c r="K42" s="7"/>
    </row>
    <row r="43" spans="1:11" ht="22.5">
      <c r="A43" s="10" t="s">
        <v>182</v>
      </c>
      <c r="B43" s="9" t="s">
        <v>27</v>
      </c>
      <c r="C43" s="53">
        <f t="shared" si="2"/>
        <v>0</v>
      </c>
      <c r="D43" s="53">
        <f t="shared" si="2"/>
        <v>0</v>
      </c>
      <c r="E43" s="50"/>
      <c r="F43" s="53">
        <f t="shared" si="3"/>
        <v>0</v>
      </c>
      <c r="G43" s="53">
        <f t="shared" si="3"/>
        <v>0</v>
      </c>
      <c r="H43" s="53">
        <f t="shared" si="3"/>
        <v>0</v>
      </c>
      <c r="I43" s="50"/>
      <c r="J43" s="53">
        <f>J35-J39</f>
        <v>0</v>
      </c>
      <c r="K43" s="7"/>
    </row>
    <row r="44" spans="1:11" ht="22.5">
      <c r="A44" s="10" t="s">
        <v>181</v>
      </c>
      <c r="B44" s="9" t="s">
        <v>28</v>
      </c>
      <c r="C44" s="53">
        <f t="shared" si="2"/>
        <v>0</v>
      </c>
      <c r="D44" s="53">
        <f t="shared" si="2"/>
        <v>0</v>
      </c>
      <c r="E44" s="50"/>
      <c r="F44" s="53">
        <f t="shared" si="3"/>
        <v>0</v>
      </c>
      <c r="G44" s="53">
        <f t="shared" si="3"/>
        <v>0</v>
      </c>
      <c r="H44" s="53">
        <f t="shared" si="3"/>
        <v>0</v>
      </c>
      <c r="I44" s="50"/>
      <c r="J44" s="53">
        <f>J36-J40</f>
        <v>0</v>
      </c>
      <c r="K44" s="7"/>
    </row>
    <row r="45" spans="1:11" ht="22.5">
      <c r="A45" s="8" t="s">
        <v>120</v>
      </c>
      <c r="B45" s="9" t="s">
        <v>29</v>
      </c>
      <c r="C45" s="51"/>
      <c r="D45" s="51"/>
      <c r="E45" s="50"/>
      <c r="F45" s="52">
        <f>C45+D45</f>
        <v>0</v>
      </c>
      <c r="G45" s="51"/>
      <c r="H45" s="51"/>
      <c r="I45" s="50"/>
      <c r="J45" s="52">
        <f>G45+H45</f>
        <v>0</v>
      </c>
      <c r="K45" s="7"/>
    </row>
    <row r="46" spans="1:11" ht="18">
      <c r="A46" s="8" t="s">
        <v>121</v>
      </c>
      <c r="B46" s="9" t="s">
        <v>30</v>
      </c>
      <c r="C46" s="51"/>
      <c r="D46" s="51">
        <v>1626771.82</v>
      </c>
      <c r="E46" s="50"/>
      <c r="F46" s="52">
        <f>C46+D46</f>
        <v>1626771.82</v>
      </c>
      <c r="G46" s="51"/>
      <c r="H46" s="51">
        <v>1627641.93</v>
      </c>
      <c r="I46" s="50"/>
      <c r="J46" s="52">
        <f>G46+H46</f>
        <v>1627641.93</v>
      </c>
      <c r="K46" s="7"/>
    </row>
    <row r="47" spans="1:11" ht="33.75">
      <c r="A47" s="10" t="s">
        <v>183</v>
      </c>
      <c r="B47" s="9" t="s">
        <v>31</v>
      </c>
      <c r="C47" s="51"/>
      <c r="D47" s="51"/>
      <c r="E47" s="50"/>
      <c r="F47" s="52">
        <f>C47+D47</f>
        <v>0</v>
      </c>
      <c r="G47" s="51"/>
      <c r="H47" s="51"/>
      <c r="I47" s="50"/>
      <c r="J47" s="52">
        <f>G47+H47</f>
        <v>0</v>
      </c>
      <c r="K47" s="7"/>
    </row>
    <row r="48" spans="1:11" ht="18">
      <c r="A48" s="8" t="s">
        <v>122</v>
      </c>
      <c r="B48" s="9" t="s">
        <v>32</v>
      </c>
      <c r="C48" s="49">
        <f>SUM(C49:C52)</f>
        <v>0</v>
      </c>
      <c r="D48" s="49">
        <f>SUM(D49:D52)</f>
        <v>0</v>
      </c>
      <c r="E48" s="50"/>
      <c r="F48" s="49">
        <f>SUM(F49:F52)</f>
        <v>0</v>
      </c>
      <c r="G48" s="49">
        <f>SUM(G49:G52)</f>
        <v>0</v>
      </c>
      <c r="H48" s="49">
        <f>SUM(H49:H52)</f>
        <v>0</v>
      </c>
      <c r="I48" s="50"/>
      <c r="J48" s="49">
        <f>SUM(J49:J52)</f>
        <v>0</v>
      </c>
      <c r="K48" s="7"/>
    </row>
    <row r="49" spans="1:11" ht="22.5">
      <c r="A49" s="10" t="s">
        <v>184</v>
      </c>
      <c r="B49" s="9" t="s">
        <v>33</v>
      </c>
      <c r="C49" s="51"/>
      <c r="D49" s="51"/>
      <c r="E49" s="50"/>
      <c r="F49" s="52">
        <f>C49+D49</f>
        <v>0</v>
      </c>
      <c r="G49" s="51"/>
      <c r="H49" s="51"/>
      <c r="I49" s="50"/>
      <c r="J49" s="52">
        <f>G49+H49</f>
        <v>0</v>
      </c>
      <c r="K49" s="7"/>
    </row>
    <row r="50" spans="1:11" ht="22.5">
      <c r="A50" s="10" t="s">
        <v>123</v>
      </c>
      <c r="B50" s="9" t="s">
        <v>34</v>
      </c>
      <c r="C50" s="51"/>
      <c r="D50" s="51"/>
      <c r="E50" s="50"/>
      <c r="F50" s="52">
        <f>C50+D50</f>
        <v>0</v>
      </c>
      <c r="G50" s="51"/>
      <c r="H50" s="51"/>
      <c r="I50" s="50"/>
      <c r="J50" s="52">
        <f>G50+H50</f>
        <v>0</v>
      </c>
      <c r="K50" s="7"/>
    </row>
    <row r="51" spans="1:11" ht="22.5">
      <c r="A51" s="10" t="s">
        <v>124</v>
      </c>
      <c r="B51" s="9" t="s">
        <v>35</v>
      </c>
      <c r="C51" s="51"/>
      <c r="D51" s="51"/>
      <c r="E51" s="50"/>
      <c r="F51" s="52">
        <f>C51+D51</f>
        <v>0</v>
      </c>
      <c r="G51" s="51"/>
      <c r="H51" s="51"/>
      <c r="I51" s="50"/>
      <c r="J51" s="52">
        <f>G51+H51</f>
        <v>0</v>
      </c>
      <c r="K51" s="7"/>
    </row>
    <row r="52" spans="1:11" ht="18">
      <c r="A52" s="10" t="s">
        <v>125</v>
      </c>
      <c r="B52" s="9" t="s">
        <v>36</v>
      </c>
      <c r="C52" s="51"/>
      <c r="D52" s="51"/>
      <c r="E52" s="50"/>
      <c r="F52" s="52">
        <f>C52+D52</f>
        <v>0</v>
      </c>
      <c r="G52" s="51"/>
      <c r="H52" s="51"/>
      <c r="I52" s="50"/>
      <c r="J52" s="52">
        <f>G52+H52</f>
        <v>0</v>
      </c>
      <c r="K52" s="7"/>
    </row>
    <row r="53" spans="1:11" ht="18">
      <c r="A53" s="8" t="s">
        <v>126</v>
      </c>
      <c r="B53" s="9" t="s">
        <v>37</v>
      </c>
      <c r="C53" s="49">
        <f>SUM(C54:C57)</f>
        <v>0</v>
      </c>
      <c r="D53" s="49">
        <f>SUM(D54:D57)</f>
        <v>0</v>
      </c>
      <c r="E53" s="50"/>
      <c r="F53" s="49">
        <f>SUM(F54:F57)</f>
        <v>0</v>
      </c>
      <c r="G53" s="49">
        <f>SUM(G54:G57)</f>
        <v>0</v>
      </c>
      <c r="H53" s="49">
        <f>SUM(H54:H57)</f>
        <v>0</v>
      </c>
      <c r="I53" s="50"/>
      <c r="J53" s="49">
        <f>SUM(J54:J57)</f>
        <v>0</v>
      </c>
      <c r="K53" s="7"/>
    </row>
    <row r="54" spans="1:11" ht="33.75">
      <c r="A54" s="10" t="s">
        <v>185</v>
      </c>
      <c r="B54" s="9" t="s">
        <v>38</v>
      </c>
      <c r="C54" s="51"/>
      <c r="D54" s="51"/>
      <c r="E54" s="50"/>
      <c r="F54" s="52">
        <f>C54+D54</f>
        <v>0</v>
      </c>
      <c r="G54" s="51"/>
      <c r="H54" s="51"/>
      <c r="I54" s="50"/>
      <c r="J54" s="52">
        <f>G54+H54</f>
        <v>0</v>
      </c>
      <c r="K54" s="7"/>
    </row>
    <row r="55" spans="1:11" ht="22.5">
      <c r="A55" s="10" t="s">
        <v>127</v>
      </c>
      <c r="B55" s="9" t="s">
        <v>39</v>
      </c>
      <c r="C55" s="51"/>
      <c r="D55" s="51"/>
      <c r="E55" s="50"/>
      <c r="F55" s="52">
        <f>C55+D55</f>
        <v>0</v>
      </c>
      <c r="G55" s="51"/>
      <c r="H55" s="51"/>
      <c r="I55" s="50"/>
      <c r="J55" s="52">
        <f>G55+H55</f>
        <v>0</v>
      </c>
      <c r="K55" s="7"/>
    </row>
    <row r="56" spans="1:11" ht="22.5">
      <c r="A56" s="10" t="s">
        <v>128</v>
      </c>
      <c r="B56" s="9" t="s">
        <v>40</v>
      </c>
      <c r="C56" s="51"/>
      <c r="D56" s="51"/>
      <c r="E56" s="50"/>
      <c r="F56" s="52">
        <f>C56+D56</f>
        <v>0</v>
      </c>
      <c r="G56" s="51"/>
      <c r="H56" s="51"/>
      <c r="I56" s="50"/>
      <c r="J56" s="52">
        <f>G56+H56</f>
        <v>0</v>
      </c>
      <c r="K56" s="7"/>
    </row>
    <row r="57" spans="1:11" ht="18">
      <c r="A57" s="10" t="s">
        <v>129</v>
      </c>
      <c r="B57" s="9" t="s">
        <v>41</v>
      </c>
      <c r="C57" s="51"/>
      <c r="D57" s="51"/>
      <c r="E57" s="50"/>
      <c r="F57" s="52">
        <f>C57+D57</f>
        <v>0</v>
      </c>
      <c r="G57" s="51"/>
      <c r="H57" s="51"/>
      <c r="I57" s="50"/>
      <c r="J57" s="52">
        <f>G57+H57</f>
        <v>0</v>
      </c>
      <c r="K57" s="7"/>
    </row>
    <row r="58" spans="1:11" ht="23.25" thickBot="1">
      <c r="A58" s="11" t="s">
        <v>130</v>
      </c>
      <c r="B58" s="12" t="s">
        <v>42</v>
      </c>
      <c r="C58" s="54"/>
      <c r="D58" s="54"/>
      <c r="E58" s="55"/>
      <c r="F58" s="56">
        <f>C58+D58</f>
        <v>0</v>
      </c>
      <c r="G58" s="54"/>
      <c r="H58" s="54"/>
      <c r="I58" s="55"/>
      <c r="J58" s="56">
        <f>G58+H58</f>
        <v>0</v>
      </c>
      <c r="K58" s="7"/>
    </row>
    <row r="59" spans="1:11" ht="34.5" thickBot="1">
      <c r="A59" s="46" t="s">
        <v>186</v>
      </c>
      <c r="B59" s="13" t="s">
        <v>43</v>
      </c>
      <c r="C59" s="57">
        <f>C28+C41+C45+C46+C48+C53+C58</f>
        <v>0</v>
      </c>
      <c r="D59" s="57">
        <f>D28+D41+D45+D46+D48+D53+D58</f>
        <v>61205366.58</v>
      </c>
      <c r="E59" s="58"/>
      <c r="F59" s="57">
        <f>F28+F41+F45+F46+F48+F53+F58</f>
        <v>61205366.58</v>
      </c>
      <c r="G59" s="57">
        <f>G28+G41+G45+G46+G48+G53+G58</f>
        <v>0</v>
      </c>
      <c r="H59" s="57">
        <f>H28+H41+H45+H46+H48+H53+H58</f>
        <v>60414666.68</v>
      </c>
      <c r="I59" s="58"/>
      <c r="J59" s="59">
        <f>J28+J41+J45+J46+J48+J53+J58</f>
        <v>60414666.68</v>
      </c>
      <c r="K59" s="7"/>
    </row>
    <row r="60" spans="1:11" ht="22.5">
      <c r="A60" s="14" t="s">
        <v>235</v>
      </c>
      <c r="B60" s="15" t="s">
        <v>44</v>
      </c>
      <c r="C60" s="60">
        <f aca="true" t="shared" si="4" ref="C60:J60">SUM(C61:C69)</f>
        <v>0</v>
      </c>
      <c r="D60" s="60">
        <f t="shared" si="4"/>
        <v>337155.75</v>
      </c>
      <c r="E60" s="60">
        <f t="shared" si="4"/>
        <v>0</v>
      </c>
      <c r="F60" s="60">
        <f t="shared" si="4"/>
        <v>337155.75</v>
      </c>
      <c r="G60" s="60">
        <f t="shared" si="4"/>
        <v>0</v>
      </c>
      <c r="H60" s="60">
        <f t="shared" si="4"/>
        <v>226972.23</v>
      </c>
      <c r="I60" s="60">
        <f t="shared" si="4"/>
        <v>0</v>
      </c>
      <c r="J60" s="60">
        <f t="shared" si="4"/>
        <v>226972.23</v>
      </c>
      <c r="K60" s="7"/>
    </row>
    <row r="61" spans="1:11" ht="33.75">
      <c r="A61" s="10" t="s">
        <v>187</v>
      </c>
      <c r="B61" s="9" t="s">
        <v>45</v>
      </c>
      <c r="C61" s="51"/>
      <c r="D61" s="51">
        <v>337155.75</v>
      </c>
      <c r="E61" s="51"/>
      <c r="F61" s="52">
        <f>C61+D61+E61</f>
        <v>337155.75</v>
      </c>
      <c r="G61" s="51"/>
      <c r="H61" s="51">
        <v>226972.23</v>
      </c>
      <c r="I61" s="51"/>
      <c r="J61" s="52">
        <f>G61+H61+I61</f>
        <v>226972.23</v>
      </c>
      <c r="K61" s="7"/>
    </row>
    <row r="62" spans="1:11" ht="18">
      <c r="A62" s="10" t="s">
        <v>131</v>
      </c>
      <c r="B62" s="9" t="s">
        <v>46</v>
      </c>
      <c r="C62" s="51"/>
      <c r="D62" s="51"/>
      <c r="E62" s="51"/>
      <c r="F62" s="52">
        <f>C62+D62+E62</f>
        <v>0</v>
      </c>
      <c r="G62" s="51"/>
      <c r="H62" s="51"/>
      <c r="I62" s="51"/>
      <c r="J62" s="52">
        <f>G62+H62+I62</f>
        <v>0</v>
      </c>
      <c r="K62" s="7"/>
    </row>
    <row r="63" spans="1:11" ht="18">
      <c r="A63" s="10" t="s">
        <v>132</v>
      </c>
      <c r="B63" s="9" t="s">
        <v>47</v>
      </c>
      <c r="C63" s="51"/>
      <c r="D63" s="51"/>
      <c r="E63" s="51"/>
      <c r="F63" s="52">
        <f>C63+D63+E63</f>
        <v>0</v>
      </c>
      <c r="G63" s="51"/>
      <c r="H63" s="51"/>
      <c r="I63" s="51"/>
      <c r="J63" s="52">
        <f>G63+H63+I63</f>
        <v>0</v>
      </c>
      <c r="K63" s="7"/>
    </row>
    <row r="64" spans="1:11" ht="22.5">
      <c r="A64" s="10" t="s">
        <v>133</v>
      </c>
      <c r="B64" s="9" t="s">
        <v>48</v>
      </c>
      <c r="C64" s="51"/>
      <c r="D64" s="51"/>
      <c r="E64" s="51"/>
      <c r="F64" s="52">
        <f>C64+D64+E64</f>
        <v>0</v>
      </c>
      <c r="G64" s="51"/>
      <c r="H64" s="51"/>
      <c r="I64" s="51"/>
      <c r="J64" s="52">
        <f>G64+H64+I64</f>
        <v>0</v>
      </c>
      <c r="K64" s="7"/>
    </row>
    <row r="65" spans="1:11" ht="22.5">
      <c r="A65" s="10" t="s">
        <v>134</v>
      </c>
      <c r="B65" s="9" t="s">
        <v>49</v>
      </c>
      <c r="C65" s="51"/>
      <c r="D65" s="51"/>
      <c r="E65" s="50"/>
      <c r="F65" s="52">
        <f>C65+D65</f>
        <v>0</v>
      </c>
      <c r="G65" s="51"/>
      <c r="H65" s="51"/>
      <c r="I65" s="50"/>
      <c r="J65" s="52">
        <f>G65+H65</f>
        <v>0</v>
      </c>
      <c r="K65" s="7"/>
    </row>
    <row r="66" spans="1:11" ht="22.5">
      <c r="A66" s="10" t="s">
        <v>135</v>
      </c>
      <c r="B66" s="9" t="s">
        <v>50</v>
      </c>
      <c r="C66" s="51"/>
      <c r="D66" s="51"/>
      <c r="E66" s="50"/>
      <c r="F66" s="52">
        <f>C66+D66</f>
        <v>0</v>
      </c>
      <c r="G66" s="51"/>
      <c r="H66" s="51"/>
      <c r="I66" s="50"/>
      <c r="J66" s="52">
        <f>G66+H66</f>
        <v>0</v>
      </c>
      <c r="K66" s="7"/>
    </row>
    <row r="67" spans="1:11" ht="18">
      <c r="A67" s="10" t="s">
        <v>136</v>
      </c>
      <c r="B67" s="9" t="s">
        <v>51</v>
      </c>
      <c r="C67" s="51"/>
      <c r="D67" s="51"/>
      <c r="E67" s="50"/>
      <c r="F67" s="52">
        <f>C67+D67</f>
        <v>0</v>
      </c>
      <c r="G67" s="51"/>
      <c r="H67" s="51"/>
      <c r="I67" s="50"/>
      <c r="J67" s="52">
        <f>G67+H67</f>
        <v>0</v>
      </c>
      <c r="K67" s="7"/>
    </row>
    <row r="68" spans="1:11" ht="18">
      <c r="A68" s="10" t="s">
        <v>137</v>
      </c>
      <c r="B68" s="9" t="s">
        <v>52</v>
      </c>
      <c r="C68" s="51"/>
      <c r="D68" s="51"/>
      <c r="E68" s="50"/>
      <c r="F68" s="52">
        <f>C68+D68</f>
        <v>0</v>
      </c>
      <c r="G68" s="51"/>
      <c r="H68" s="51"/>
      <c r="I68" s="50"/>
      <c r="J68" s="52">
        <f>G68+H68</f>
        <v>0</v>
      </c>
      <c r="K68" s="7"/>
    </row>
    <row r="69" spans="1:11" ht="22.5">
      <c r="A69" s="10" t="s">
        <v>138</v>
      </c>
      <c r="B69" s="9" t="s">
        <v>53</v>
      </c>
      <c r="C69" s="51"/>
      <c r="D69" s="51"/>
      <c r="E69" s="50"/>
      <c r="F69" s="52">
        <f>C69+D69</f>
        <v>0</v>
      </c>
      <c r="G69" s="51"/>
      <c r="H69" s="51"/>
      <c r="I69" s="50"/>
      <c r="J69" s="52">
        <f>G69+H69</f>
        <v>0</v>
      </c>
      <c r="K69" s="7"/>
    </row>
    <row r="70" spans="1:11" ht="18">
      <c r="A70" s="8" t="s">
        <v>139</v>
      </c>
      <c r="B70" s="9" t="s">
        <v>54</v>
      </c>
      <c r="C70" s="49">
        <f>SUM(C71:C73)</f>
        <v>0</v>
      </c>
      <c r="D70" s="49">
        <f>SUM(D71:D73)</f>
        <v>0</v>
      </c>
      <c r="E70" s="50"/>
      <c r="F70" s="49">
        <f>SUM(F71:F73)</f>
        <v>0</v>
      </c>
      <c r="G70" s="49">
        <f>SUM(G71:G73)</f>
        <v>0</v>
      </c>
      <c r="H70" s="49">
        <f>SUM(H71:H73)</f>
        <v>0</v>
      </c>
      <c r="I70" s="50"/>
      <c r="J70" s="49">
        <f>SUM(J71:J73)</f>
        <v>0</v>
      </c>
      <c r="K70" s="7"/>
    </row>
    <row r="71" spans="1:11" ht="22.5">
      <c r="A71" s="10" t="s">
        <v>188</v>
      </c>
      <c r="B71" s="9" t="s">
        <v>55</v>
      </c>
      <c r="C71" s="51"/>
      <c r="D71" s="51"/>
      <c r="E71" s="50"/>
      <c r="F71" s="52">
        <f>C71+D71</f>
        <v>0</v>
      </c>
      <c r="G71" s="51"/>
      <c r="H71" s="51"/>
      <c r="I71" s="50"/>
      <c r="J71" s="52">
        <f>G71+H71</f>
        <v>0</v>
      </c>
      <c r="K71" s="7"/>
    </row>
    <row r="72" spans="1:11" ht="18">
      <c r="A72" s="10" t="s">
        <v>140</v>
      </c>
      <c r="B72" s="9" t="s">
        <v>56</v>
      </c>
      <c r="C72" s="51"/>
      <c r="D72" s="51"/>
      <c r="E72" s="50"/>
      <c r="F72" s="52">
        <f>C72+D72</f>
        <v>0</v>
      </c>
      <c r="G72" s="51"/>
      <c r="H72" s="51"/>
      <c r="I72" s="50"/>
      <c r="J72" s="52">
        <f>G72+H72</f>
        <v>0</v>
      </c>
      <c r="K72" s="7"/>
    </row>
    <row r="73" spans="1:11" ht="18">
      <c r="A73" s="10" t="s">
        <v>141</v>
      </c>
      <c r="B73" s="9" t="s">
        <v>57</v>
      </c>
      <c r="C73" s="51"/>
      <c r="D73" s="51"/>
      <c r="E73" s="50"/>
      <c r="F73" s="52">
        <f>C73+D73</f>
        <v>0</v>
      </c>
      <c r="G73" s="51"/>
      <c r="H73" s="51"/>
      <c r="I73" s="50"/>
      <c r="J73" s="52">
        <f>G73+H73</f>
        <v>0</v>
      </c>
      <c r="K73" s="7"/>
    </row>
    <row r="74" spans="1:11" ht="18">
      <c r="A74" s="8" t="s">
        <v>189</v>
      </c>
      <c r="B74" s="9" t="s">
        <v>58</v>
      </c>
      <c r="C74" s="51"/>
      <c r="D74" s="51">
        <v>44535</v>
      </c>
      <c r="E74" s="50"/>
      <c r="F74" s="52">
        <f>C74+D74</f>
        <v>44535</v>
      </c>
      <c r="G74" s="51"/>
      <c r="H74" s="51">
        <v>-156691</v>
      </c>
      <c r="I74" s="50"/>
      <c r="J74" s="52">
        <f>G74+H74</f>
        <v>-156691</v>
      </c>
      <c r="K74" s="7"/>
    </row>
    <row r="75" spans="1:11" ht="18">
      <c r="A75" s="8" t="s">
        <v>142</v>
      </c>
      <c r="B75" s="9" t="s">
        <v>59</v>
      </c>
      <c r="C75" s="51"/>
      <c r="D75" s="51"/>
      <c r="E75" s="50"/>
      <c r="F75" s="52">
        <f>C75+D75</f>
        <v>0</v>
      </c>
      <c r="G75" s="51"/>
      <c r="H75" s="51"/>
      <c r="I75" s="50"/>
      <c r="J75" s="52">
        <f>G75+H75</f>
        <v>0</v>
      </c>
      <c r="K75" s="7"/>
    </row>
    <row r="76" spans="1:11" ht="18">
      <c r="A76" s="8" t="s">
        <v>143</v>
      </c>
      <c r="B76" s="9" t="s">
        <v>60</v>
      </c>
      <c r="C76" s="49">
        <f>SUM(C77:C78)</f>
        <v>0</v>
      </c>
      <c r="D76" s="49">
        <f>SUM(D77:D78)</f>
        <v>0</v>
      </c>
      <c r="E76" s="50"/>
      <c r="F76" s="49">
        <f>SUM(F77:F78)</f>
        <v>0</v>
      </c>
      <c r="G76" s="49">
        <f>SUM(G77:G78)</f>
        <v>0</v>
      </c>
      <c r="H76" s="49">
        <f>SUM(H77:H78)</f>
        <v>0</v>
      </c>
      <c r="I76" s="50"/>
      <c r="J76" s="49">
        <f>SUM(J77:J78)</f>
        <v>0</v>
      </c>
      <c r="K76" s="7"/>
    </row>
    <row r="77" spans="1:11" ht="33.75">
      <c r="A77" s="10" t="s">
        <v>190</v>
      </c>
      <c r="B77" s="9" t="s">
        <v>61</v>
      </c>
      <c r="C77" s="51"/>
      <c r="D77" s="51"/>
      <c r="E77" s="50"/>
      <c r="F77" s="52">
        <f>C77+D77</f>
        <v>0</v>
      </c>
      <c r="G77" s="51"/>
      <c r="H77" s="51"/>
      <c r="I77" s="50"/>
      <c r="J77" s="52">
        <f>G77+H77</f>
        <v>0</v>
      </c>
      <c r="K77" s="7"/>
    </row>
    <row r="78" spans="1:11" ht="22.5">
      <c r="A78" s="10" t="s">
        <v>144</v>
      </c>
      <c r="B78" s="9" t="s">
        <v>62</v>
      </c>
      <c r="C78" s="51"/>
      <c r="D78" s="51"/>
      <c r="E78" s="50"/>
      <c r="F78" s="52">
        <f>C78+D78</f>
        <v>0</v>
      </c>
      <c r="G78" s="51"/>
      <c r="H78" s="51"/>
      <c r="I78" s="50"/>
      <c r="J78" s="52">
        <f>G78+H78</f>
        <v>0</v>
      </c>
      <c r="K78" s="7"/>
    </row>
    <row r="79" spans="1:11" ht="18">
      <c r="A79" s="8" t="s">
        <v>145</v>
      </c>
      <c r="B79" s="9" t="s">
        <v>63</v>
      </c>
      <c r="C79" s="51"/>
      <c r="D79" s="51">
        <v>-424</v>
      </c>
      <c r="E79" s="50"/>
      <c r="F79" s="52">
        <f>C79+D79</f>
        <v>-424</v>
      </c>
      <c r="G79" s="51"/>
      <c r="H79" s="51"/>
      <c r="I79" s="50"/>
      <c r="J79" s="52">
        <f>G79+H79</f>
        <v>0</v>
      </c>
      <c r="K79" s="7"/>
    </row>
    <row r="80" spans="1:11" ht="18">
      <c r="A80" s="8" t="s">
        <v>146</v>
      </c>
      <c r="B80" s="9" t="s">
        <v>64</v>
      </c>
      <c r="C80" s="51"/>
      <c r="D80" s="51"/>
      <c r="E80" s="50"/>
      <c r="F80" s="52">
        <f>C80+D80</f>
        <v>0</v>
      </c>
      <c r="G80" s="51"/>
      <c r="H80" s="51"/>
      <c r="I80" s="50"/>
      <c r="J80" s="52">
        <f>G80+H80</f>
        <v>0</v>
      </c>
      <c r="K80" s="7"/>
    </row>
    <row r="81" spans="1:11" ht="18">
      <c r="A81" s="8" t="s">
        <v>147</v>
      </c>
      <c r="B81" s="9" t="s">
        <v>65</v>
      </c>
      <c r="C81" s="49">
        <f aca="true" t="shared" si="5" ref="C81:J81">C82+C83+C84+C87</f>
        <v>0</v>
      </c>
      <c r="D81" s="49">
        <f t="shared" si="5"/>
        <v>-59381204.08</v>
      </c>
      <c r="E81" s="49">
        <f t="shared" si="5"/>
        <v>0</v>
      </c>
      <c r="F81" s="49">
        <f t="shared" si="5"/>
        <v>-59381204.08</v>
      </c>
      <c r="G81" s="49">
        <f t="shared" si="5"/>
        <v>0</v>
      </c>
      <c r="H81" s="49">
        <f t="shared" si="5"/>
        <v>-58605148.72</v>
      </c>
      <c r="I81" s="49">
        <f t="shared" si="5"/>
        <v>0</v>
      </c>
      <c r="J81" s="49">
        <f t="shared" si="5"/>
        <v>-58605148.72</v>
      </c>
      <c r="K81" s="7"/>
    </row>
    <row r="82" spans="1:11" ht="33.75">
      <c r="A82" s="10" t="s">
        <v>191</v>
      </c>
      <c r="B82" s="9" t="s">
        <v>66</v>
      </c>
      <c r="C82" s="51"/>
      <c r="D82" s="51"/>
      <c r="E82" s="50"/>
      <c r="F82" s="52">
        <f aca="true" t="shared" si="6" ref="F82:F87">C82+D82</f>
        <v>0</v>
      </c>
      <c r="G82" s="51"/>
      <c r="H82" s="51"/>
      <c r="I82" s="50"/>
      <c r="J82" s="52">
        <f aca="true" t="shared" si="7" ref="J82:J87">G82+H82</f>
        <v>0</v>
      </c>
      <c r="K82" s="7"/>
    </row>
    <row r="83" spans="1:11" ht="22.5">
      <c r="A83" s="10" t="s">
        <v>148</v>
      </c>
      <c r="B83" s="9" t="s">
        <v>67</v>
      </c>
      <c r="C83" s="51"/>
      <c r="D83" s="51"/>
      <c r="E83" s="50"/>
      <c r="F83" s="52">
        <f t="shared" si="6"/>
        <v>0</v>
      </c>
      <c r="G83" s="51"/>
      <c r="H83" s="51"/>
      <c r="I83" s="50"/>
      <c r="J83" s="52">
        <f t="shared" si="7"/>
        <v>0</v>
      </c>
      <c r="K83" s="7"/>
    </row>
    <row r="84" spans="1:11" ht="18">
      <c r="A84" s="10" t="s">
        <v>149</v>
      </c>
      <c r="B84" s="9" t="s">
        <v>68</v>
      </c>
      <c r="C84" s="51"/>
      <c r="D84" s="51"/>
      <c r="E84" s="50"/>
      <c r="F84" s="52">
        <f t="shared" si="6"/>
        <v>0</v>
      </c>
      <c r="G84" s="51"/>
      <c r="H84" s="51"/>
      <c r="I84" s="50"/>
      <c r="J84" s="52">
        <f t="shared" si="7"/>
        <v>0</v>
      </c>
      <c r="K84" s="7"/>
    </row>
    <row r="85" spans="1:11" ht="18">
      <c r="A85" s="10" t="s">
        <v>150</v>
      </c>
      <c r="B85" s="9" t="s">
        <v>69</v>
      </c>
      <c r="C85" s="50">
        <v>0</v>
      </c>
      <c r="D85" s="51">
        <v>-81844622.23</v>
      </c>
      <c r="E85" s="50"/>
      <c r="F85" s="52">
        <f t="shared" si="6"/>
        <v>-81844622.23</v>
      </c>
      <c r="G85" s="50">
        <v>0</v>
      </c>
      <c r="H85" s="51">
        <v>-81844622.23</v>
      </c>
      <c r="I85" s="50"/>
      <c r="J85" s="52">
        <f t="shared" si="7"/>
        <v>-81844622.23</v>
      </c>
      <c r="K85" s="7"/>
    </row>
    <row r="86" spans="1:11" ht="18">
      <c r="A86" s="10" t="s">
        <v>240</v>
      </c>
      <c r="B86" s="9" t="s">
        <v>241</v>
      </c>
      <c r="C86" s="50">
        <v>0</v>
      </c>
      <c r="D86" s="51">
        <v>22463418.15</v>
      </c>
      <c r="E86" s="50"/>
      <c r="F86" s="52">
        <f t="shared" si="6"/>
        <v>22463418.15</v>
      </c>
      <c r="G86" s="50">
        <v>0</v>
      </c>
      <c r="H86" s="51">
        <v>23239473.51</v>
      </c>
      <c r="I86" s="50"/>
      <c r="J86" s="52">
        <f t="shared" si="7"/>
        <v>23239473.51</v>
      </c>
      <c r="K86" s="7"/>
    </row>
    <row r="87" spans="1:11" ht="18">
      <c r="A87" s="10" t="s">
        <v>242</v>
      </c>
      <c r="B87" s="9" t="s">
        <v>243</v>
      </c>
      <c r="C87" s="52">
        <f>C85+C86</f>
        <v>0</v>
      </c>
      <c r="D87" s="52">
        <f>D85+D86</f>
        <v>-59381204.08</v>
      </c>
      <c r="E87" s="50"/>
      <c r="F87" s="52">
        <f t="shared" si="6"/>
        <v>-59381204.08</v>
      </c>
      <c r="G87" s="52">
        <f>G85+G86</f>
        <v>0</v>
      </c>
      <c r="H87" s="52">
        <f>H85+H86</f>
        <v>-58605148.72</v>
      </c>
      <c r="I87" s="50"/>
      <c r="J87" s="52">
        <f t="shared" si="7"/>
        <v>-58605148.72</v>
      </c>
      <c r="K87" s="7"/>
    </row>
    <row r="88" spans="1:11" ht="18">
      <c r="A88" s="8" t="s">
        <v>151</v>
      </c>
      <c r="B88" s="9" t="s">
        <v>70</v>
      </c>
      <c r="C88" s="49">
        <f>SUM(C89:C91)</f>
        <v>0</v>
      </c>
      <c r="D88" s="49">
        <f>SUM(D89:D91)</f>
        <v>0</v>
      </c>
      <c r="E88" s="50"/>
      <c r="F88" s="49">
        <f>SUM(F89:F91)</f>
        <v>0</v>
      </c>
      <c r="G88" s="49">
        <f>SUM(G89:G91)</f>
        <v>0</v>
      </c>
      <c r="H88" s="49">
        <f>SUM(H89:H91)</f>
        <v>0</v>
      </c>
      <c r="I88" s="50"/>
      <c r="J88" s="49">
        <f>SUM(J89:J91)</f>
        <v>0</v>
      </c>
      <c r="K88" s="7"/>
    </row>
    <row r="89" spans="1:11" ht="22.5">
      <c r="A89" s="10" t="s">
        <v>192</v>
      </c>
      <c r="B89" s="9" t="s">
        <v>71</v>
      </c>
      <c r="C89" s="51"/>
      <c r="D89" s="51"/>
      <c r="E89" s="50"/>
      <c r="F89" s="52">
        <f>C89+D89</f>
        <v>0</v>
      </c>
      <c r="G89" s="51"/>
      <c r="H89" s="51"/>
      <c r="I89" s="50"/>
      <c r="J89" s="52">
        <f>G89+H89</f>
        <v>0</v>
      </c>
      <c r="K89" s="7"/>
    </row>
    <row r="90" spans="1:11" ht="18">
      <c r="A90" s="10" t="s">
        <v>152</v>
      </c>
      <c r="B90" s="9" t="s">
        <v>72</v>
      </c>
      <c r="C90" s="51"/>
      <c r="D90" s="51"/>
      <c r="E90" s="50"/>
      <c r="F90" s="52">
        <f>C90+D90</f>
        <v>0</v>
      </c>
      <c r="G90" s="51"/>
      <c r="H90" s="51"/>
      <c r="I90" s="50"/>
      <c r="J90" s="52">
        <f>G90+H90</f>
        <v>0</v>
      </c>
      <c r="K90" s="7"/>
    </row>
    <row r="91" spans="1:11" ht="18.75" thickBot="1">
      <c r="A91" s="16" t="s">
        <v>153</v>
      </c>
      <c r="B91" s="12" t="s">
        <v>73</v>
      </c>
      <c r="C91" s="54"/>
      <c r="D91" s="54"/>
      <c r="E91" s="55"/>
      <c r="F91" s="56">
        <f>C91+D91</f>
        <v>0</v>
      </c>
      <c r="G91" s="54"/>
      <c r="H91" s="54"/>
      <c r="I91" s="55"/>
      <c r="J91" s="56">
        <f>G91+H91</f>
        <v>0</v>
      </c>
      <c r="K91" s="7"/>
    </row>
    <row r="92" spans="1:11" ht="34.5" thickBot="1">
      <c r="A92" s="46" t="s">
        <v>236</v>
      </c>
      <c r="B92" s="13" t="s">
        <v>74</v>
      </c>
      <c r="C92" s="57">
        <f aca="true" t="shared" si="8" ref="C92:J92">C60+C70+C74+C75+C76+C79+C80+C81+C88</f>
        <v>0</v>
      </c>
      <c r="D92" s="57">
        <f t="shared" si="8"/>
        <v>-58999937.33</v>
      </c>
      <c r="E92" s="57">
        <f t="shared" si="8"/>
        <v>0</v>
      </c>
      <c r="F92" s="57">
        <f t="shared" si="8"/>
        <v>-58999937.33</v>
      </c>
      <c r="G92" s="57">
        <f t="shared" si="8"/>
        <v>0</v>
      </c>
      <c r="H92" s="57">
        <f t="shared" si="8"/>
        <v>-58534867.49</v>
      </c>
      <c r="I92" s="57">
        <f t="shared" si="8"/>
        <v>0</v>
      </c>
      <c r="J92" s="59">
        <f t="shared" si="8"/>
        <v>-58534867.49</v>
      </c>
      <c r="K92" s="7"/>
    </row>
    <row r="93" spans="1:11" ht="18.75" thickBot="1">
      <c r="A93" s="46" t="s">
        <v>154</v>
      </c>
      <c r="B93" s="13" t="s">
        <v>75</v>
      </c>
      <c r="C93" s="61">
        <f aca="true" t="shared" si="9" ref="C93:J93">C59+C92</f>
        <v>0</v>
      </c>
      <c r="D93" s="61">
        <f t="shared" si="9"/>
        <v>2205429.25</v>
      </c>
      <c r="E93" s="61">
        <f t="shared" si="9"/>
        <v>0</v>
      </c>
      <c r="F93" s="61">
        <f t="shared" si="9"/>
        <v>2205429.25</v>
      </c>
      <c r="G93" s="61">
        <f t="shared" si="9"/>
        <v>0</v>
      </c>
      <c r="H93" s="61">
        <f t="shared" si="9"/>
        <v>1879799.19</v>
      </c>
      <c r="I93" s="61">
        <f t="shared" si="9"/>
        <v>0</v>
      </c>
      <c r="J93" s="62">
        <f t="shared" si="9"/>
        <v>1879799.19</v>
      </c>
      <c r="K93" s="7"/>
    </row>
    <row r="94" spans="1:11" s="48" customFormat="1" ht="18">
      <c r="A94" s="92" t="s">
        <v>239</v>
      </c>
      <c r="B94" s="92"/>
      <c r="C94" s="92"/>
      <c r="D94" s="92"/>
      <c r="E94" s="92"/>
      <c r="F94" s="92"/>
      <c r="G94" s="92"/>
      <c r="H94" s="92"/>
      <c r="I94" s="92"/>
      <c r="J94" s="92"/>
      <c r="K94" s="47"/>
    </row>
    <row r="95" spans="1:10" s="48" customFormat="1" ht="11.25">
      <c r="A95" s="76" t="s">
        <v>218</v>
      </c>
      <c r="B95" s="73" t="s">
        <v>198</v>
      </c>
      <c r="C95" s="75" t="s">
        <v>100</v>
      </c>
      <c r="D95" s="75"/>
      <c r="E95" s="75"/>
      <c r="F95" s="75"/>
      <c r="G95" s="75" t="s">
        <v>0</v>
      </c>
      <c r="H95" s="75"/>
      <c r="I95" s="75"/>
      <c r="J95" s="75"/>
    </row>
    <row r="96" spans="1:10" s="48" customFormat="1" ht="33.75">
      <c r="A96" s="76"/>
      <c r="B96" s="74"/>
      <c r="C96" s="1" t="s">
        <v>101</v>
      </c>
      <c r="D96" s="1" t="s">
        <v>102</v>
      </c>
      <c r="E96" s="1" t="s">
        <v>103</v>
      </c>
      <c r="F96" s="3" t="s">
        <v>1</v>
      </c>
      <c r="G96" s="1" t="s">
        <v>101</v>
      </c>
      <c r="H96" s="1" t="s">
        <v>102</v>
      </c>
      <c r="I96" s="1" t="s">
        <v>103</v>
      </c>
      <c r="J96" s="3" t="s">
        <v>1</v>
      </c>
    </row>
    <row r="97" spans="1:10" s="48" customFormat="1" ht="11.25">
      <c r="A97" s="1">
        <v>1</v>
      </c>
      <c r="B97" s="2">
        <v>2</v>
      </c>
      <c r="C97" s="3">
        <v>3</v>
      </c>
      <c r="D97" s="3">
        <v>4</v>
      </c>
      <c r="E97" s="3">
        <v>5</v>
      </c>
      <c r="F97" s="3">
        <v>6</v>
      </c>
      <c r="G97" s="3">
        <v>7</v>
      </c>
      <c r="H97" s="3">
        <v>8</v>
      </c>
      <c r="I97" s="3">
        <v>9</v>
      </c>
      <c r="J97" s="3">
        <v>10</v>
      </c>
    </row>
    <row r="98" spans="1:11" ht="33.75">
      <c r="A98" s="14" t="s">
        <v>237</v>
      </c>
      <c r="B98" s="15" t="s">
        <v>76</v>
      </c>
      <c r="C98" s="60">
        <f>SUM(C99:C101)</f>
        <v>0</v>
      </c>
      <c r="D98" s="60">
        <f>SUM(D99:D101)</f>
        <v>0</v>
      </c>
      <c r="E98" s="63"/>
      <c r="F98" s="60">
        <f>SUM(F99:F101)</f>
        <v>0</v>
      </c>
      <c r="G98" s="60">
        <f>SUM(G99:G101)</f>
        <v>0</v>
      </c>
      <c r="H98" s="60">
        <f>SUM(H99:H101)</f>
        <v>0</v>
      </c>
      <c r="I98" s="63"/>
      <c r="J98" s="60">
        <f>SUM(J99:J101)</f>
        <v>0</v>
      </c>
      <c r="K98" s="7"/>
    </row>
    <row r="99" spans="1:11" ht="22.5">
      <c r="A99" s="10" t="s">
        <v>193</v>
      </c>
      <c r="B99" s="9" t="s">
        <v>77</v>
      </c>
      <c r="C99" s="51"/>
      <c r="D99" s="51"/>
      <c r="E99" s="50"/>
      <c r="F99" s="52">
        <f>C99+D99</f>
        <v>0</v>
      </c>
      <c r="G99" s="51"/>
      <c r="H99" s="51"/>
      <c r="I99" s="50"/>
      <c r="J99" s="52">
        <f>G99+H99</f>
        <v>0</v>
      </c>
      <c r="K99" s="7"/>
    </row>
    <row r="100" spans="1:11" ht="33.75">
      <c r="A100" s="10" t="s">
        <v>155</v>
      </c>
      <c r="B100" s="9" t="s">
        <v>78</v>
      </c>
      <c r="C100" s="51"/>
      <c r="D100" s="51"/>
      <c r="E100" s="50"/>
      <c r="F100" s="52">
        <f>C100+D100</f>
        <v>0</v>
      </c>
      <c r="G100" s="51"/>
      <c r="H100" s="51"/>
      <c r="I100" s="50"/>
      <c r="J100" s="52">
        <f>G100+H100</f>
        <v>0</v>
      </c>
      <c r="K100" s="7"/>
    </row>
    <row r="101" spans="1:11" ht="22.5">
      <c r="A101" s="10" t="s">
        <v>156</v>
      </c>
      <c r="B101" s="9" t="s">
        <v>79</v>
      </c>
      <c r="C101" s="51"/>
      <c r="D101" s="51"/>
      <c r="E101" s="50"/>
      <c r="F101" s="52">
        <f>C101+D101</f>
        <v>0</v>
      </c>
      <c r="G101" s="51"/>
      <c r="H101" s="51"/>
      <c r="I101" s="50"/>
      <c r="J101" s="52">
        <f>G101+H101</f>
        <v>0</v>
      </c>
      <c r="K101" s="7"/>
    </row>
    <row r="102" spans="1:11" ht="18">
      <c r="A102" s="8" t="s">
        <v>157</v>
      </c>
      <c r="B102" s="9" t="s">
        <v>80</v>
      </c>
      <c r="C102" s="51"/>
      <c r="D102" s="51"/>
      <c r="E102" s="50"/>
      <c r="F102" s="52">
        <f>C102+D102</f>
        <v>0</v>
      </c>
      <c r="G102" s="51"/>
      <c r="H102" s="51"/>
      <c r="I102" s="50"/>
      <c r="J102" s="52">
        <f>G102+H102</f>
        <v>0</v>
      </c>
      <c r="K102" s="7"/>
    </row>
    <row r="103" spans="1:11" ht="18">
      <c r="A103" s="8" t="s">
        <v>158</v>
      </c>
      <c r="B103" s="9" t="s">
        <v>81</v>
      </c>
      <c r="C103" s="49">
        <f>SUM(C104:C109)</f>
        <v>0</v>
      </c>
      <c r="D103" s="49">
        <f>SUM(D104:D109)</f>
        <v>-6087.39</v>
      </c>
      <c r="E103" s="50"/>
      <c r="F103" s="49">
        <f>SUM(F104:F109)</f>
        <v>-6087.39</v>
      </c>
      <c r="G103" s="49">
        <f>SUM(G104:G109)</f>
        <v>0</v>
      </c>
      <c r="H103" s="49">
        <f>SUM(H104:H109)</f>
        <v>0</v>
      </c>
      <c r="I103" s="50"/>
      <c r="J103" s="49">
        <f>SUM(J104:J109)</f>
        <v>0</v>
      </c>
      <c r="K103" s="7"/>
    </row>
    <row r="104" spans="1:11" ht="33.75">
      <c r="A104" s="10" t="s">
        <v>194</v>
      </c>
      <c r="B104" s="9" t="s">
        <v>82</v>
      </c>
      <c r="C104" s="51"/>
      <c r="D104" s="51"/>
      <c r="E104" s="50"/>
      <c r="F104" s="52">
        <f aca="true" t="shared" si="10" ref="F104:F109">C104+D104</f>
        <v>0</v>
      </c>
      <c r="G104" s="51"/>
      <c r="H104" s="51"/>
      <c r="I104" s="50"/>
      <c r="J104" s="52">
        <f aca="true" t="shared" si="11" ref="J104:J109">G104+H104</f>
        <v>0</v>
      </c>
      <c r="K104" s="7"/>
    </row>
    <row r="105" spans="1:11" ht="22.5">
      <c r="A105" s="10" t="s">
        <v>159</v>
      </c>
      <c r="B105" s="9" t="s">
        <v>83</v>
      </c>
      <c r="C105" s="51"/>
      <c r="D105" s="51">
        <v>-273.88</v>
      </c>
      <c r="E105" s="50"/>
      <c r="F105" s="52">
        <f t="shared" si="10"/>
        <v>-273.88</v>
      </c>
      <c r="G105" s="51"/>
      <c r="H105" s="51"/>
      <c r="I105" s="50"/>
      <c r="J105" s="52">
        <f t="shared" si="11"/>
        <v>0</v>
      </c>
      <c r="K105" s="7"/>
    </row>
    <row r="106" spans="1:11" ht="22.5">
      <c r="A106" s="10" t="s">
        <v>160</v>
      </c>
      <c r="B106" s="9" t="s">
        <v>84</v>
      </c>
      <c r="C106" s="51"/>
      <c r="D106" s="51"/>
      <c r="E106" s="50"/>
      <c r="F106" s="52">
        <f t="shared" si="10"/>
        <v>0</v>
      </c>
      <c r="G106" s="51"/>
      <c r="H106" s="51"/>
      <c r="I106" s="50"/>
      <c r="J106" s="52">
        <f t="shared" si="11"/>
        <v>0</v>
      </c>
      <c r="K106" s="7"/>
    </row>
    <row r="107" spans="1:11" ht="22.5">
      <c r="A107" s="10" t="s">
        <v>161</v>
      </c>
      <c r="B107" s="9" t="s">
        <v>85</v>
      </c>
      <c r="C107" s="51"/>
      <c r="D107" s="51"/>
      <c r="E107" s="50"/>
      <c r="F107" s="52">
        <f t="shared" si="10"/>
        <v>0</v>
      </c>
      <c r="G107" s="51"/>
      <c r="H107" s="51"/>
      <c r="I107" s="50"/>
      <c r="J107" s="52">
        <f t="shared" si="11"/>
        <v>0</v>
      </c>
      <c r="K107" s="7"/>
    </row>
    <row r="108" spans="1:11" ht="22.5">
      <c r="A108" s="10" t="s">
        <v>162</v>
      </c>
      <c r="B108" s="9" t="s">
        <v>86</v>
      </c>
      <c r="C108" s="51"/>
      <c r="D108" s="51">
        <v>-0.28</v>
      </c>
      <c r="E108" s="50"/>
      <c r="F108" s="52">
        <f t="shared" si="10"/>
        <v>-0.28</v>
      </c>
      <c r="G108" s="51"/>
      <c r="H108" s="51"/>
      <c r="I108" s="50"/>
      <c r="J108" s="52">
        <f t="shared" si="11"/>
        <v>0</v>
      </c>
      <c r="K108" s="7"/>
    </row>
    <row r="109" spans="1:11" ht="33.75">
      <c r="A109" s="10" t="s">
        <v>163</v>
      </c>
      <c r="B109" s="9" t="s">
        <v>87</v>
      </c>
      <c r="C109" s="51"/>
      <c r="D109" s="51">
        <v>-5813.23</v>
      </c>
      <c r="E109" s="50"/>
      <c r="F109" s="52">
        <f t="shared" si="10"/>
        <v>-5813.23</v>
      </c>
      <c r="G109" s="51"/>
      <c r="H109" s="51"/>
      <c r="I109" s="50"/>
      <c r="J109" s="52">
        <f t="shared" si="11"/>
        <v>0</v>
      </c>
      <c r="K109" s="7"/>
    </row>
    <row r="110" spans="1:11" ht="18">
      <c r="A110" s="8" t="s">
        <v>164</v>
      </c>
      <c r="B110" s="9" t="s">
        <v>88</v>
      </c>
      <c r="C110" s="49">
        <f aca="true" t="shared" si="12" ref="C110:J110">SUM(C111:C115)</f>
        <v>0</v>
      </c>
      <c r="D110" s="49">
        <f t="shared" si="12"/>
        <v>0</v>
      </c>
      <c r="E110" s="49">
        <f t="shared" si="12"/>
        <v>0</v>
      </c>
      <c r="F110" s="49">
        <f t="shared" si="12"/>
        <v>0</v>
      </c>
      <c r="G110" s="49">
        <f t="shared" si="12"/>
        <v>0</v>
      </c>
      <c r="H110" s="49">
        <f t="shared" si="12"/>
        <v>0</v>
      </c>
      <c r="I110" s="49">
        <f t="shared" si="12"/>
        <v>0</v>
      </c>
      <c r="J110" s="49">
        <f t="shared" si="12"/>
        <v>0</v>
      </c>
      <c r="K110" s="7"/>
    </row>
    <row r="111" spans="1:11" ht="33.75">
      <c r="A111" s="10" t="s">
        <v>195</v>
      </c>
      <c r="B111" s="9" t="s">
        <v>89</v>
      </c>
      <c r="C111" s="50"/>
      <c r="D111" s="50"/>
      <c r="E111" s="51"/>
      <c r="F111" s="52">
        <f>E111</f>
        <v>0</v>
      </c>
      <c r="G111" s="50"/>
      <c r="H111" s="50"/>
      <c r="I111" s="51"/>
      <c r="J111" s="52">
        <f>I111</f>
        <v>0</v>
      </c>
      <c r="K111" s="7"/>
    </row>
    <row r="112" spans="1:11" ht="18">
      <c r="A112" s="10" t="s">
        <v>165</v>
      </c>
      <c r="B112" s="9" t="s">
        <v>99</v>
      </c>
      <c r="C112" s="64"/>
      <c r="D112" s="51"/>
      <c r="E112" s="50"/>
      <c r="F112" s="52">
        <f>C112+D112</f>
        <v>0</v>
      </c>
      <c r="G112" s="51"/>
      <c r="H112" s="51"/>
      <c r="I112" s="50"/>
      <c r="J112" s="52">
        <f>G112+H112</f>
        <v>0</v>
      </c>
      <c r="K112" s="7"/>
    </row>
    <row r="113" spans="1:11" ht="22.5">
      <c r="A113" s="10" t="s">
        <v>166</v>
      </c>
      <c r="B113" s="9" t="s">
        <v>90</v>
      </c>
      <c r="C113" s="64"/>
      <c r="D113" s="51"/>
      <c r="E113" s="50"/>
      <c r="F113" s="52">
        <f>C113+D113</f>
        <v>0</v>
      </c>
      <c r="G113" s="51"/>
      <c r="H113" s="51"/>
      <c r="I113" s="50"/>
      <c r="J113" s="52">
        <f>G113+H113</f>
        <v>0</v>
      </c>
      <c r="K113" s="7"/>
    </row>
    <row r="114" spans="1:11" ht="18">
      <c r="A114" s="10" t="s">
        <v>167</v>
      </c>
      <c r="B114" s="9" t="s">
        <v>91</v>
      </c>
      <c r="C114" s="64"/>
      <c r="D114" s="51"/>
      <c r="E114" s="50"/>
      <c r="F114" s="52">
        <f>C114+D114</f>
        <v>0</v>
      </c>
      <c r="G114" s="51"/>
      <c r="H114" s="51"/>
      <c r="I114" s="50"/>
      <c r="J114" s="52">
        <f>G114+H114</f>
        <v>0</v>
      </c>
      <c r="K114" s="7"/>
    </row>
    <row r="115" spans="1:11" ht="18.75" thickBot="1">
      <c r="A115" s="16" t="s">
        <v>168</v>
      </c>
      <c r="B115" s="12" t="s">
        <v>92</v>
      </c>
      <c r="C115" s="54"/>
      <c r="D115" s="54"/>
      <c r="E115" s="54"/>
      <c r="F115" s="56">
        <f>C115+D115+E115</f>
        <v>0</v>
      </c>
      <c r="G115" s="54"/>
      <c r="H115" s="54"/>
      <c r="I115" s="54"/>
      <c r="J115" s="56">
        <f>G115+H115+I115</f>
        <v>0</v>
      </c>
      <c r="K115" s="7"/>
    </row>
    <row r="116" spans="1:11" ht="23.25" thickBot="1">
      <c r="A116" s="46" t="s">
        <v>196</v>
      </c>
      <c r="B116" s="13" t="s">
        <v>93</v>
      </c>
      <c r="C116" s="57">
        <f aca="true" t="shared" si="13" ref="C116:J116">C98+C102+C103+C110</f>
        <v>0</v>
      </c>
      <c r="D116" s="57">
        <f t="shared" si="13"/>
        <v>-6087.39</v>
      </c>
      <c r="E116" s="57">
        <f t="shared" si="13"/>
        <v>0</v>
      </c>
      <c r="F116" s="57">
        <f t="shared" si="13"/>
        <v>-6087.39</v>
      </c>
      <c r="G116" s="57">
        <f t="shared" si="13"/>
        <v>0</v>
      </c>
      <c r="H116" s="57">
        <f t="shared" si="13"/>
        <v>0</v>
      </c>
      <c r="I116" s="57">
        <f t="shared" si="13"/>
        <v>0</v>
      </c>
      <c r="J116" s="59">
        <f t="shared" si="13"/>
        <v>0</v>
      </c>
      <c r="K116" s="7"/>
    </row>
    <row r="117" spans="1:11" ht="33.75">
      <c r="A117" s="14" t="s">
        <v>238</v>
      </c>
      <c r="B117" s="15" t="s">
        <v>94</v>
      </c>
      <c r="C117" s="60">
        <f>ROUND(SUM(C118:C121),2)</f>
        <v>0</v>
      </c>
      <c r="D117" s="60">
        <f>ROUND(SUM(D118:D121),2)</f>
        <v>2211516.64</v>
      </c>
      <c r="E117" s="63"/>
      <c r="F117" s="60">
        <f>ROUND(SUM(F118:F121),2)</f>
        <v>2211516.64</v>
      </c>
      <c r="G117" s="60">
        <f>ROUND(SUM(G118:G121),2)</f>
        <v>0</v>
      </c>
      <c r="H117" s="60">
        <f>ROUND(SUM(H118:H121),2)</f>
        <v>1879799.19</v>
      </c>
      <c r="I117" s="63"/>
      <c r="J117" s="60">
        <f>ROUND(SUM(J118:J121),2)</f>
        <v>1879799.19</v>
      </c>
      <c r="K117" s="7"/>
    </row>
    <row r="118" spans="1:11" ht="33.75">
      <c r="A118" s="10" t="s">
        <v>197</v>
      </c>
      <c r="B118" s="9" t="s">
        <v>95</v>
      </c>
      <c r="C118" s="51"/>
      <c r="D118" s="51">
        <v>-20251901.51</v>
      </c>
      <c r="E118" s="50"/>
      <c r="F118" s="52">
        <f>C118+D118</f>
        <v>-20251901.51</v>
      </c>
      <c r="G118" s="51"/>
      <c r="H118" s="51">
        <v>-21359674.32</v>
      </c>
      <c r="I118" s="50"/>
      <c r="J118" s="52">
        <f>G118+H118</f>
        <v>-21359674.32</v>
      </c>
      <c r="K118" s="7"/>
    </row>
    <row r="119" spans="1:11" ht="22.5">
      <c r="A119" s="10" t="s">
        <v>244</v>
      </c>
      <c r="B119" s="9" t="s">
        <v>247</v>
      </c>
      <c r="C119" s="50">
        <v>0</v>
      </c>
      <c r="D119" s="51">
        <v>22463418.15</v>
      </c>
      <c r="E119" s="50"/>
      <c r="F119" s="52">
        <f>C119+D119</f>
        <v>22463418.15</v>
      </c>
      <c r="G119" s="50">
        <v>0</v>
      </c>
      <c r="H119" s="51">
        <v>23239473.51</v>
      </c>
      <c r="I119" s="50"/>
      <c r="J119" s="52">
        <f>G119+H119</f>
        <v>23239473.51</v>
      </c>
      <c r="K119" s="7"/>
    </row>
    <row r="120" spans="1:11" ht="18">
      <c r="A120" s="10" t="s">
        <v>169</v>
      </c>
      <c r="B120" s="9" t="s">
        <v>96</v>
      </c>
      <c r="C120" s="51"/>
      <c r="D120" s="51"/>
      <c r="E120" s="50"/>
      <c r="F120" s="52">
        <f>C120+D120</f>
        <v>0</v>
      </c>
      <c r="G120" s="51"/>
      <c r="H120" s="51"/>
      <c r="I120" s="50"/>
      <c r="J120" s="52">
        <f>G120+H120</f>
        <v>0</v>
      </c>
      <c r="K120" s="7"/>
    </row>
    <row r="121" spans="1:11" ht="18.75" thickBot="1">
      <c r="A121" s="16" t="s">
        <v>170</v>
      </c>
      <c r="B121" s="12" t="s">
        <v>97</v>
      </c>
      <c r="C121" s="54"/>
      <c r="D121" s="54"/>
      <c r="E121" s="55"/>
      <c r="F121" s="56">
        <f>C121+D121</f>
        <v>0</v>
      </c>
      <c r="G121" s="54"/>
      <c r="H121" s="54"/>
      <c r="I121" s="55"/>
      <c r="J121" s="56">
        <f>G121+H121</f>
        <v>0</v>
      </c>
      <c r="K121" s="7"/>
    </row>
    <row r="122" spans="1:11" ht="18.75" thickBot="1">
      <c r="A122" s="46" t="s">
        <v>171</v>
      </c>
      <c r="B122" s="13" t="s">
        <v>98</v>
      </c>
      <c r="C122" s="61">
        <f aca="true" t="shared" si="14" ref="C122:J122">C116+C117</f>
        <v>0</v>
      </c>
      <c r="D122" s="61">
        <f t="shared" si="14"/>
        <v>2205429.25</v>
      </c>
      <c r="E122" s="61">
        <f t="shared" si="14"/>
        <v>0</v>
      </c>
      <c r="F122" s="61">
        <f t="shared" si="14"/>
        <v>2205429.25</v>
      </c>
      <c r="G122" s="61">
        <f t="shared" si="14"/>
        <v>0</v>
      </c>
      <c r="H122" s="61">
        <f t="shared" si="14"/>
        <v>1879799.19</v>
      </c>
      <c r="I122" s="61">
        <f t="shared" si="14"/>
        <v>0</v>
      </c>
      <c r="J122" s="62">
        <f t="shared" si="14"/>
        <v>1879799.19</v>
      </c>
      <c r="K122" s="7"/>
    </row>
    <row r="123" spans="1:10" ht="11.25">
      <c r="A123" s="29" t="s">
        <v>219</v>
      </c>
      <c r="B123" s="37"/>
      <c r="C123" s="23"/>
      <c r="D123" s="23"/>
      <c r="E123" s="23"/>
      <c r="F123" s="23"/>
      <c r="G123" s="23"/>
      <c r="H123" s="23"/>
      <c r="I123" s="23"/>
      <c r="J123" s="23"/>
    </row>
    <row r="124" spans="1:10" ht="12">
      <c r="A124" s="29"/>
      <c r="B124" s="37"/>
      <c r="C124" s="23"/>
      <c r="D124" s="23"/>
      <c r="E124" s="23"/>
      <c r="F124" s="23"/>
      <c r="G124" s="23"/>
      <c r="H124" s="23"/>
      <c r="I124" s="23"/>
      <c r="J124" s="23"/>
    </row>
    <row r="125" spans="1:10" ht="24" customHeight="1">
      <c r="A125" s="38" t="s">
        <v>231</v>
      </c>
      <c r="B125" s="88" t="s">
        <v>248</v>
      </c>
      <c r="C125" s="88"/>
      <c r="D125" s="88"/>
      <c r="E125" s="91" t="s">
        <v>224</v>
      </c>
      <c r="F125" s="91"/>
      <c r="G125" s="89"/>
      <c r="H125" s="89"/>
      <c r="I125" s="80" t="s">
        <v>249</v>
      </c>
      <c r="J125" s="80"/>
    </row>
    <row r="126" spans="1:10" ht="12">
      <c r="A126" s="39" t="s">
        <v>223</v>
      </c>
      <c r="B126" s="87" t="s">
        <v>222</v>
      </c>
      <c r="C126" s="87"/>
      <c r="D126" s="87"/>
      <c r="E126" s="23"/>
      <c r="F126" s="39"/>
      <c r="G126" s="81" t="s">
        <v>225</v>
      </c>
      <c r="H126" s="81"/>
      <c r="I126" s="81" t="s">
        <v>222</v>
      </c>
      <c r="J126" s="81"/>
    </row>
    <row r="127" spans="1:10" ht="24" customHeight="1">
      <c r="A127" s="29"/>
      <c r="B127" s="37"/>
      <c r="C127" s="23"/>
      <c r="D127" s="40"/>
      <c r="E127" s="90" t="s">
        <v>226</v>
      </c>
      <c r="F127" s="90"/>
      <c r="G127" s="83"/>
      <c r="H127" s="83"/>
      <c r="I127" s="83"/>
      <c r="J127" s="83"/>
    </row>
    <row r="128" spans="1:10" ht="11.25">
      <c r="A128" s="29"/>
      <c r="B128" s="37"/>
      <c r="C128" s="23"/>
      <c r="D128" s="41"/>
      <c r="E128" s="41"/>
      <c r="F128" s="41"/>
      <c r="G128" s="84" t="s">
        <v>227</v>
      </c>
      <c r="H128" s="84"/>
      <c r="I128" s="84"/>
      <c r="J128" s="84"/>
    </row>
    <row r="129" spans="1:10" ht="24" customHeight="1">
      <c r="A129" s="29"/>
      <c r="B129" s="37"/>
      <c r="C129" s="85" t="s">
        <v>233</v>
      </c>
      <c r="D129" s="85"/>
      <c r="E129" s="80"/>
      <c r="F129" s="80"/>
      <c r="G129" s="71"/>
      <c r="H129" s="71"/>
      <c r="I129" s="80"/>
      <c r="J129" s="80"/>
    </row>
    <row r="130" spans="1:10" ht="11.25">
      <c r="A130" s="29"/>
      <c r="B130" s="37"/>
      <c r="C130" s="86" t="s">
        <v>232</v>
      </c>
      <c r="D130" s="86"/>
      <c r="E130" s="81" t="s">
        <v>228</v>
      </c>
      <c r="F130" s="81"/>
      <c r="G130" s="81" t="s">
        <v>225</v>
      </c>
      <c r="H130" s="81"/>
      <c r="I130" s="81" t="s">
        <v>222</v>
      </c>
      <c r="J130" s="81"/>
    </row>
    <row r="131" spans="1:10" ht="24" customHeight="1">
      <c r="A131" s="42" t="s">
        <v>230</v>
      </c>
      <c r="B131" s="43"/>
      <c r="C131" s="80"/>
      <c r="D131" s="80"/>
      <c r="E131" s="71"/>
      <c r="F131" s="71"/>
      <c r="G131" s="82"/>
      <c r="H131" s="82"/>
      <c r="I131" s="80"/>
      <c r="J131" s="80"/>
    </row>
    <row r="132" spans="1:10" ht="11.25">
      <c r="A132" s="44" t="s">
        <v>221</v>
      </c>
      <c r="B132" s="45"/>
      <c r="C132" s="81" t="s">
        <v>228</v>
      </c>
      <c r="D132" s="81"/>
      <c r="E132" s="81" t="s">
        <v>225</v>
      </c>
      <c r="F132" s="81"/>
      <c r="G132" s="81" t="s">
        <v>222</v>
      </c>
      <c r="H132" s="81"/>
      <c r="I132" s="79" t="s">
        <v>229</v>
      </c>
      <c r="J132" s="79"/>
    </row>
    <row r="133" spans="1:10" ht="11.25">
      <c r="A133" s="39"/>
      <c r="B133" s="39"/>
      <c r="C133" s="23"/>
      <c r="D133" s="23"/>
      <c r="E133" s="23"/>
      <c r="F133" s="23"/>
      <c r="G133" s="23"/>
      <c r="H133" s="23"/>
      <c r="I133" s="23"/>
      <c r="J133" s="23"/>
    </row>
    <row r="134" spans="1:10" ht="11.25">
      <c r="A134" s="39" t="s">
        <v>220</v>
      </c>
      <c r="B134" s="39"/>
      <c r="C134" s="23"/>
      <c r="D134" s="23"/>
      <c r="E134" s="23"/>
      <c r="F134" s="23"/>
      <c r="G134" s="23"/>
      <c r="H134" s="23"/>
      <c r="I134" s="23"/>
      <c r="J134" s="23"/>
    </row>
    <row r="135" spans="1:10" ht="11.25">
      <c r="A135" s="29"/>
      <c r="B135" s="37"/>
      <c r="C135" s="23"/>
      <c r="D135" s="23"/>
      <c r="E135" s="23"/>
      <c r="F135" s="23"/>
      <c r="G135" s="23"/>
      <c r="H135" s="23"/>
      <c r="I135" s="23"/>
      <c r="J135" s="23"/>
    </row>
    <row r="136" spans="1:10" ht="11.25">
      <c r="A136" s="29"/>
      <c r="B136" s="37"/>
      <c r="C136" s="23"/>
      <c r="D136" s="23"/>
      <c r="E136" s="23"/>
      <c r="F136" s="23"/>
      <c r="G136" s="23"/>
      <c r="H136" s="23"/>
      <c r="I136" s="23"/>
      <c r="J136" s="23"/>
    </row>
  </sheetData>
  <sheetProtection/>
  <mergeCells count="46">
    <mergeCell ref="E125:F125"/>
    <mergeCell ref="A95:A96"/>
    <mergeCell ref="B95:B96"/>
    <mergeCell ref="C95:F95"/>
    <mergeCell ref="G95:J95"/>
    <mergeCell ref="A94:J94"/>
    <mergeCell ref="C129:D129"/>
    <mergeCell ref="C130:D130"/>
    <mergeCell ref="I129:J129"/>
    <mergeCell ref="B126:D126"/>
    <mergeCell ref="B125:D125"/>
    <mergeCell ref="G125:H125"/>
    <mergeCell ref="I125:J125"/>
    <mergeCell ref="G126:H126"/>
    <mergeCell ref="I126:J126"/>
    <mergeCell ref="E127:F127"/>
    <mergeCell ref="G127:J127"/>
    <mergeCell ref="G128:J128"/>
    <mergeCell ref="E129:F129"/>
    <mergeCell ref="G129:H129"/>
    <mergeCell ref="E130:F130"/>
    <mergeCell ref="G130:H130"/>
    <mergeCell ref="I130:J130"/>
    <mergeCell ref="I132:J132"/>
    <mergeCell ref="I131:J131"/>
    <mergeCell ref="G132:H132"/>
    <mergeCell ref="G131:H131"/>
    <mergeCell ref="E132:F132"/>
    <mergeCell ref="C132:D132"/>
    <mergeCell ref="E131:F131"/>
    <mergeCell ref="C131:D131"/>
    <mergeCell ref="B15:B16"/>
    <mergeCell ref="C15:F15"/>
    <mergeCell ref="G15:J15"/>
    <mergeCell ref="A15:A16"/>
    <mergeCell ref="B9:H9"/>
    <mergeCell ref="B11:H11"/>
    <mergeCell ref="B10:H10"/>
    <mergeCell ref="B12:H12"/>
    <mergeCell ref="B13:H13"/>
    <mergeCell ref="A2:I2"/>
    <mergeCell ref="A3:I3"/>
    <mergeCell ref="A4:I4"/>
    <mergeCell ref="D5:E5"/>
    <mergeCell ref="B7:H7"/>
    <mergeCell ref="B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Levashov</dc:creator>
  <cp:keywords/>
  <dc:description/>
  <cp:lastModifiedBy>малой</cp:lastModifiedBy>
  <dcterms:created xsi:type="dcterms:W3CDTF">2012-02-01T05:33:48Z</dcterms:created>
  <dcterms:modified xsi:type="dcterms:W3CDTF">2014-02-19T07:47:10Z</dcterms:modified>
  <cp:category/>
  <cp:version/>
  <cp:contentType/>
  <cp:contentStatus/>
</cp:coreProperties>
</file>